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17-Refrendo IADR 02-05-17\EVIDENCIAS 2017\"/>
    </mc:Choice>
  </mc:AlternateContent>
  <bookViews>
    <workbookView xWindow="0" yWindow="0" windowWidth="20490" windowHeight="6525" firstSheet="1" activeTab="1"/>
  </bookViews>
  <sheets>
    <sheet name="% repr-%efic-" sheetId="1" r:id="rId1"/>
    <sheet name="N-ing-Retención-Deserción" sheetId="2" r:id="rId2"/>
    <sheet name="Hoja2" sheetId="6" r:id="rId3"/>
    <sheet name="N.ing-#egr-Prom s-curs-procaleg" sheetId="3" r:id="rId4"/>
    <sheet name="&gt; # reprobados" sheetId="8" r:id="rId5"/>
    <sheet name="Hoja4" sheetId="4" r:id="rId6"/>
    <sheet name="Hoja1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5" l="1"/>
  <c r="AA25" i="5"/>
  <c r="AB25" i="5"/>
  <c r="AC25" i="5"/>
  <c r="AD25" i="5"/>
  <c r="AE25" i="5"/>
  <c r="Y25" i="5"/>
  <c r="S25" i="5"/>
  <c r="T25" i="5"/>
  <c r="U25" i="5"/>
  <c r="V25" i="5"/>
  <c r="W25" i="5"/>
  <c r="X25" i="5"/>
  <c r="R25" i="5"/>
  <c r="L25" i="5"/>
  <c r="M25" i="5"/>
  <c r="N25" i="5"/>
  <c r="O25" i="5"/>
  <c r="P25" i="5"/>
  <c r="Q25" i="5"/>
  <c r="K25" i="5"/>
  <c r="E25" i="5"/>
  <c r="F25" i="5"/>
  <c r="G25" i="5"/>
  <c r="H25" i="5"/>
  <c r="I25" i="5"/>
  <c r="J25" i="5"/>
  <c r="D25" i="5"/>
  <c r="AG21" i="5"/>
  <c r="AH21" i="5"/>
  <c r="AI21" i="5"/>
  <c r="AJ21" i="5"/>
  <c r="AK21" i="5"/>
  <c r="AF21" i="5"/>
  <c r="Z21" i="5"/>
  <c r="AA21" i="5"/>
  <c r="AB21" i="5"/>
  <c r="AC21" i="5"/>
  <c r="AD21" i="5"/>
  <c r="AE21" i="5"/>
  <c r="Y21" i="5"/>
  <c r="S21" i="5"/>
  <c r="T21" i="5"/>
  <c r="U21" i="5"/>
  <c r="V21" i="5"/>
  <c r="W21" i="5"/>
  <c r="X21" i="5"/>
  <c r="R21" i="5"/>
  <c r="L21" i="5"/>
  <c r="M21" i="5"/>
  <c r="N21" i="5"/>
  <c r="O21" i="5"/>
  <c r="P21" i="5"/>
  <c r="Q21" i="5"/>
  <c r="K21" i="5"/>
  <c r="E21" i="5"/>
  <c r="F21" i="5"/>
  <c r="G21" i="5"/>
  <c r="H21" i="5"/>
  <c r="I21" i="5"/>
  <c r="J21" i="5"/>
  <c r="D21" i="5"/>
  <c r="AY17" i="5"/>
  <c r="AG17" i="5"/>
  <c r="AH17" i="5"/>
  <c r="AI17" i="5"/>
  <c r="AJ17" i="5"/>
  <c r="AK17" i="5"/>
  <c r="AF17" i="5"/>
  <c r="Z17" i="5"/>
  <c r="AA17" i="5"/>
  <c r="AB17" i="5"/>
  <c r="AC17" i="5"/>
  <c r="AD17" i="5"/>
  <c r="AE17" i="5"/>
  <c r="Y17" i="5"/>
  <c r="L17" i="5"/>
  <c r="M17" i="5"/>
  <c r="N17" i="5"/>
  <c r="O17" i="5"/>
  <c r="P17" i="5"/>
  <c r="Q17" i="5"/>
  <c r="K17" i="5"/>
  <c r="S17" i="5"/>
  <c r="T17" i="5"/>
  <c r="U17" i="5"/>
  <c r="V17" i="5"/>
  <c r="W17" i="5"/>
  <c r="X17" i="5"/>
  <c r="R17" i="5"/>
  <c r="E17" i="5"/>
  <c r="F17" i="5"/>
  <c r="G17" i="5"/>
  <c r="H17" i="5"/>
  <c r="I17" i="5"/>
  <c r="J17" i="5"/>
  <c r="D17" i="5"/>
  <c r="T13" i="5"/>
  <c r="R13" i="5"/>
  <c r="Q13" i="5"/>
  <c r="P13" i="5"/>
  <c r="O13" i="5"/>
  <c r="N13" i="5"/>
  <c r="M13" i="5"/>
  <c r="L13" i="5"/>
  <c r="K13" i="5"/>
  <c r="AK13" i="5"/>
  <c r="AJ13" i="5"/>
  <c r="U13" i="5"/>
  <c r="S13" i="5"/>
  <c r="J13" i="5"/>
  <c r="I13" i="5"/>
  <c r="H13" i="5"/>
  <c r="G13" i="5"/>
  <c r="F13" i="5"/>
  <c r="E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BQ13" i="5"/>
  <c r="BR13" i="5"/>
  <c r="BS13" i="5"/>
  <c r="BT13" i="5"/>
  <c r="BU13" i="5"/>
  <c r="BV13" i="5"/>
  <c r="BW13" i="5"/>
  <c r="BX13" i="5"/>
  <c r="BY13" i="5"/>
  <c r="BZ13" i="5"/>
  <c r="CA13" i="5"/>
  <c r="CB13" i="5"/>
  <c r="CC13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P13" i="5"/>
  <c r="CQ13" i="5"/>
  <c r="CR13" i="5"/>
  <c r="CS13" i="5"/>
  <c r="CT13" i="5"/>
  <c r="CU13" i="5"/>
  <c r="CV13" i="5"/>
  <c r="CW13" i="5"/>
  <c r="CX13" i="5"/>
  <c r="CY13" i="5"/>
  <c r="CZ13" i="5"/>
  <c r="DA13" i="5"/>
  <c r="DB13" i="5"/>
  <c r="DC13" i="5"/>
  <c r="DD13" i="5"/>
  <c r="DE13" i="5"/>
  <c r="DF13" i="5"/>
  <c r="DG13" i="5"/>
  <c r="DH13" i="5"/>
  <c r="DI13" i="5"/>
  <c r="DJ13" i="5"/>
  <c r="DK13" i="5"/>
  <c r="DL13" i="5"/>
  <c r="DM13" i="5"/>
  <c r="DN13" i="5"/>
  <c r="DO13" i="5"/>
  <c r="DP13" i="5"/>
  <c r="D13" i="5"/>
  <c r="D82" i="1" l="1"/>
  <c r="C82" i="1"/>
  <c r="E81" i="1"/>
  <c r="D80" i="1"/>
  <c r="D79" i="1"/>
  <c r="C79" i="1"/>
  <c r="C80" i="1" s="1"/>
  <c r="E78" i="1"/>
  <c r="E77" i="1"/>
  <c r="E79" i="1" s="1"/>
  <c r="E80" i="1" s="1"/>
  <c r="D73" i="1"/>
  <c r="C73" i="1"/>
  <c r="E72" i="1"/>
  <c r="D71" i="1"/>
  <c r="D70" i="1"/>
  <c r="C70" i="1"/>
  <c r="C71" i="1" s="1"/>
  <c r="E69" i="1"/>
  <c r="E68" i="1"/>
  <c r="E70" i="1" s="1"/>
  <c r="E71" i="1" s="1"/>
  <c r="E67" i="1"/>
  <c r="E63" i="1"/>
  <c r="E60" i="1"/>
  <c r="D55" i="1"/>
  <c r="C55" i="1"/>
  <c r="E54" i="1"/>
  <c r="C53" i="1"/>
  <c r="D52" i="1"/>
  <c r="D53" i="1" s="1"/>
  <c r="C52" i="1"/>
  <c r="E51" i="1"/>
  <c r="E50" i="1"/>
  <c r="E55" i="1" s="1"/>
  <c r="E49" i="1"/>
  <c r="D46" i="1"/>
  <c r="C46" i="1"/>
  <c r="E45" i="1"/>
  <c r="E46" i="1" s="1"/>
  <c r="D43" i="1"/>
  <c r="D44" i="1" s="1"/>
  <c r="C43" i="1"/>
  <c r="C44" i="1" s="1"/>
  <c r="E42" i="1"/>
  <c r="E43" i="1" s="1"/>
  <c r="E44" i="1" s="1"/>
  <c r="E41" i="1"/>
  <c r="D37" i="1"/>
  <c r="C37" i="1"/>
  <c r="E36" i="1"/>
  <c r="D34" i="1"/>
  <c r="D35" i="1" s="1"/>
  <c r="C34" i="1"/>
  <c r="C35" i="1" s="1"/>
  <c r="E33" i="1"/>
  <c r="E32" i="1"/>
  <c r="E31" i="1"/>
  <c r="D28" i="1"/>
  <c r="C28" i="1"/>
  <c r="E27" i="1"/>
  <c r="C26" i="1"/>
  <c r="D25" i="1"/>
  <c r="D26" i="1" s="1"/>
  <c r="C25" i="1"/>
  <c r="E24" i="1"/>
  <c r="E23" i="1"/>
  <c r="E28" i="1" s="1"/>
  <c r="D19" i="1"/>
  <c r="C19" i="1"/>
  <c r="E18" i="1"/>
  <c r="E19" i="1" s="1"/>
  <c r="D16" i="1"/>
  <c r="D17" i="1" s="1"/>
  <c r="C16" i="1"/>
  <c r="C17" i="1" s="1"/>
  <c r="E15" i="1"/>
  <c r="E16" i="1" s="1"/>
  <c r="E17" i="1" s="1"/>
  <c r="E14" i="1"/>
  <c r="E13" i="1"/>
  <c r="D10" i="1"/>
  <c r="C10" i="1"/>
  <c r="E9" i="1"/>
  <c r="D7" i="1"/>
  <c r="D8" i="1" s="1"/>
  <c r="C7" i="1"/>
  <c r="C8" i="1" s="1"/>
  <c r="E6" i="1"/>
  <c r="E5" i="1"/>
  <c r="E7" i="1" s="1"/>
  <c r="E8" i="1" s="1"/>
  <c r="E73" i="1" l="1"/>
  <c r="E52" i="1"/>
  <c r="E53" i="1" s="1"/>
  <c r="E34" i="1"/>
  <c r="E35" i="1" s="1"/>
  <c r="E25" i="1"/>
  <c r="E26" i="1" s="1"/>
  <c r="E82" i="1"/>
  <c r="E10" i="1"/>
  <c r="E37" i="1"/>
</calcChain>
</file>

<file path=xl/sharedStrings.xml><?xml version="1.0" encoding="utf-8"?>
<sst xmlns="http://schemas.openxmlformats.org/spreadsheetml/2006/main" count="1528" uniqueCount="521">
  <si>
    <t>ENE-JUN DE 2012</t>
  </si>
  <si>
    <t>H</t>
  </si>
  <si>
    <t>M</t>
  </si>
  <si>
    <t>TOT</t>
  </si>
  <si>
    <t>ALUMNOS DE NUEVO INGRESO</t>
  </si>
  <si>
    <t xml:space="preserve">ALUMNOS INSCRITOS </t>
  </si>
  <si>
    <t xml:space="preserve">ALUMNOS CON AL MENOS UNA MATERIA REPROBADA </t>
  </si>
  <si>
    <t xml:space="preserve">PORCENTAJE DE REPROBACIÓN </t>
  </si>
  <si>
    <t xml:space="preserve">PORCENTAJE DE EFICIENCIA </t>
  </si>
  <si>
    <t xml:space="preserve">ALUMNOS CON AL MENOS UNA MATERIA APROBADA CON LA CALIFICACIÓN MÍNIMA </t>
  </si>
  <si>
    <t xml:space="preserve">PORCENTAJE DE ALUMNOS CON CALIFICACIÓN MÍNIMA </t>
  </si>
  <si>
    <t>AGO-DIC DE 2012</t>
  </si>
  <si>
    <t>ENE-JUN DE 2013</t>
  </si>
  <si>
    <t>AGO-DIC DE 2013</t>
  </si>
  <si>
    <t>ENE-JUN DE 2014</t>
  </si>
  <si>
    <t>AGO-DIC DE 2014</t>
  </si>
  <si>
    <t>ENE-JUN DE 2015</t>
  </si>
  <si>
    <t>AGO-DIC DE 2015</t>
  </si>
  <si>
    <t>ENE-JUN DE 2016</t>
  </si>
  <si>
    <t>Ing. Agrónomo en Desarrollo Rural</t>
  </si>
  <si>
    <t>AÑO DE INGRESO</t>
  </si>
  <si>
    <t>INDICADOR Y/O ESTADÍSTICA</t>
  </si>
  <si>
    <t>TOTAL DE ALUMNOS INSCRITOS</t>
  </si>
  <si>
    <t>RETENCIÓN</t>
  </si>
  <si>
    <t>TASA DE RETENCIÓN AL AÑO DE SU INGRESO (%)</t>
  </si>
  <si>
    <t>DESERCIÓN</t>
  </si>
  <si>
    <t>TASA DE DESERCIÓN AL AÑO DE SU INGRESO (%)</t>
  </si>
  <si>
    <t>ALUMNOS DE NUEVO INGRESO AGO'2005</t>
  </si>
  <si>
    <t>ALUMNOS DE NUEVO INGRESO AGO'2006</t>
  </si>
  <si>
    <t>ALUMNOS DE NUEVO INGRESO AGO'2007</t>
  </si>
  <si>
    <t>ALUMNOS DE NUEVO INGRESO AGO'2008</t>
  </si>
  <si>
    <t>ALUMNOS DE NUEVO INGRESO AGO'2009</t>
  </si>
  <si>
    <t>ALUMNOS DE NUEVO INGRESO AGO'2010</t>
  </si>
  <si>
    <t>ALUMNOS DE NUEVO INGRESO AGO'2011</t>
  </si>
  <si>
    <t>NÚMERO DE ALUMNOS INSCRITOS AL AÑO DE SU INGRESO (AGO'2012)</t>
  </si>
  <si>
    <t>ALUMNOS DE NUEVO INGRESO AGO'2012</t>
  </si>
  <si>
    <t>NÚMERO DE ALUMNOS INSCRITOS AL AÑO DE SU INGRESO (AGO'2013)</t>
  </si>
  <si>
    <t>ALUMNOS DE NUEVO INGRESO AGO'2013</t>
  </si>
  <si>
    <t>NÚMERO DE ALUMNOS INSCRITOS AL AÑO DE SU INGRESO (AGO'2014)</t>
  </si>
  <si>
    <t>ALUMNOS DE NUEVO INGRESO AGO'2014</t>
  </si>
  <si>
    <t>NÚMERO DE ALUMNOS INSCRITOS AL AÑO DE SU INGRESO (AGO'2015)</t>
  </si>
  <si>
    <t>ALUMNOS DE NUEVO INGRESO AGO'2015</t>
  </si>
  <si>
    <t>NÚMERO DE ALUMNOS INSCRITOS AL AÑO DE SU INGRESO (AGO'2016)</t>
  </si>
  <si>
    <t>ALUMNOS DE NUEVO INGRESO AGO'2016</t>
  </si>
  <si>
    <t>NÚMERO DE ALUMNOS INSCRITOS AL AÑO DE SU INGRESO (AGO'2017)</t>
  </si>
  <si>
    <t>NÚM. DE EGRESADOS HASTA JUNIO DE 2014</t>
  </si>
  <si>
    <t>PORCENTAJE DE EGRESADOS HASTA JUNIO DE 2014</t>
  </si>
  <si>
    <t>PROMEDIO DE SEMESTRES CURSADOS AL EGRESAR</t>
  </si>
  <si>
    <t>PROMEDIO DE CALIFICACIÓN DE EGRESO</t>
  </si>
  <si>
    <t>NÚM. DE EGRESADOS HASTA JUNIO DE 2015</t>
  </si>
  <si>
    <t>PORCENTAJE DE EGRESADOS HASTA JUNIO DE 2015</t>
  </si>
  <si>
    <t>NÚM. DE EGRESADOS HASTA JUNIO DE 2016</t>
  </si>
  <si>
    <t>PORCENTAJE DE EGRESADOS HASTA JUNIO DE 2016</t>
  </si>
  <si>
    <t>UNIVERSIDAD AUTÓNOMA AGRARIA ANTONIO NARRO</t>
  </si>
  <si>
    <t>ALUMNOS DE NUEVO INGRESO, NÚMERO DE EGRESADOS, PROMEDIO DE SEMESTRES CURSADOS Y PROMEDIO DE CALIFICACIÓN AL EGRESO</t>
  </si>
  <si>
    <t>POR DIVISION/CARRERA DE LA GENERACIÓN DE INGRESO 2008 A LA GENERACIÓN DE INGRESO 2012</t>
  </si>
  <si>
    <t>(CONSIDERADO LOS EGRESADOS HASTA JUNIO DE 2016)</t>
  </si>
  <si>
    <t>LICENCIATURA- SEDE SALTILLO</t>
  </si>
  <si>
    <t>ALUMNOS DE NUEVO INGRESO, RETENCIÓN/DESERCIÓN AL AÑO DE SU INGRESO</t>
  </si>
  <si>
    <t>POR DIVISION/CARRERA DE LA GENERACIÓN DE INGRESO 2006 A LA GENERACIÓN DE INGRESO 2016</t>
  </si>
  <si>
    <t>LICENCIATURA-SEDE SALTILLO</t>
  </si>
  <si>
    <t>JUNIO</t>
  </si>
  <si>
    <t>BAUTISTA</t>
  </si>
  <si>
    <t>CRISTOBAL</t>
  </si>
  <si>
    <t xml:space="preserve">CARLOS </t>
  </si>
  <si>
    <t xml:space="preserve">BAUTISTA CRISTÓBAL CARLOS </t>
  </si>
  <si>
    <t>MASCULINO</t>
  </si>
  <si>
    <t xml:space="preserve">INGENIERO AGRÓNOMO EN DESARROLLO RURAL </t>
  </si>
  <si>
    <t>SOCIOECONÓMICAS</t>
  </si>
  <si>
    <t>MENDOZA</t>
  </si>
  <si>
    <t>GÓMEZ</t>
  </si>
  <si>
    <t>MICAELA</t>
  </si>
  <si>
    <t xml:space="preserve">MENDOZA GÓMEZ MICAELA </t>
  </si>
  <si>
    <t>FEMENINO</t>
  </si>
  <si>
    <t>DÍAZ</t>
  </si>
  <si>
    <t>PÉREZ</t>
  </si>
  <si>
    <t>UNBEY</t>
  </si>
  <si>
    <t xml:space="preserve">DÍAZ PÉREZ UNIBEY </t>
  </si>
  <si>
    <t>ROBLERO</t>
  </si>
  <si>
    <t>OMED MADAÍ</t>
  </si>
  <si>
    <t xml:space="preserve">ROBLERO PÉREZ OMED MADAÍ </t>
  </si>
  <si>
    <t>DICIEMBRE</t>
  </si>
  <si>
    <t>ESCALANTE</t>
  </si>
  <si>
    <t>PEREZ</t>
  </si>
  <si>
    <t xml:space="preserve"> ANNY KELITA</t>
  </si>
  <si>
    <t>ESCALANTE PEREZ ANNY KELITA</t>
  </si>
  <si>
    <t>INGENIERO AGRÓNOMO EN DESARROLLO RURAL</t>
  </si>
  <si>
    <t>MARTÍNEZ</t>
  </si>
  <si>
    <t xml:space="preserve">GUTIÉRREZ </t>
  </si>
  <si>
    <t>ALLAN NESTY</t>
  </si>
  <si>
    <t>MARTÍNEZ GUTIÉRREZ ALLAN NESTY</t>
  </si>
  <si>
    <t>REYES</t>
  </si>
  <si>
    <t>SEBASTIÁN</t>
  </si>
  <si>
    <t xml:space="preserve"> ALEJANDRO</t>
  </si>
  <si>
    <t>REYES SEBASTIÁN ALEJANDRO</t>
  </si>
  <si>
    <t>CONTRERAS</t>
  </si>
  <si>
    <t>SANDOVAL</t>
  </si>
  <si>
    <t>ESPERANZA</t>
  </si>
  <si>
    <t>CONTRERAS SANDOVAL ESPERANZA (ING.)</t>
  </si>
  <si>
    <t>GONZÁLEZ</t>
  </si>
  <si>
    <t>ESCOBAR</t>
  </si>
  <si>
    <t>MARICRUZ</t>
  </si>
  <si>
    <t>GONZÁLEZ ESCOBAR MARICRUZ</t>
  </si>
  <si>
    <t>NÁJERA</t>
  </si>
  <si>
    <t>RAMÍREZ</t>
  </si>
  <si>
    <t xml:space="preserve">ÉRIKA </t>
  </si>
  <si>
    <t xml:space="preserve">NÁJERA RAMÍREZ ÉRIKA </t>
  </si>
  <si>
    <t xml:space="preserve"> MAZARIEGOS</t>
  </si>
  <si>
    <t>GERARDO ARBEY</t>
  </si>
  <si>
    <t>PÉREZ MAZARIEGOS GERARDO ARBEY</t>
  </si>
  <si>
    <t>MORALES</t>
  </si>
  <si>
    <t>ÁNGEL ARMANDO</t>
  </si>
  <si>
    <t>ROBLERO MORALES ÁNGEL ARMANDO (ING.)</t>
  </si>
  <si>
    <t>AGUILAR</t>
  </si>
  <si>
    <t>GARCÍA</t>
  </si>
  <si>
    <t>ABIGAEL</t>
  </si>
  <si>
    <t>AGUILAR GARCÍA ABIGAEL</t>
  </si>
  <si>
    <t>LÓPEZ</t>
  </si>
  <si>
    <t>GERARDO</t>
  </si>
  <si>
    <t>GONZÁLEZ LÓPEZ GERARDO</t>
  </si>
  <si>
    <t>GUILLÉN</t>
  </si>
  <si>
    <t>KAREN</t>
  </si>
  <si>
    <t>GUILLÉN PÉREZ KAREN</t>
  </si>
  <si>
    <t>HERNÁNDEZ</t>
  </si>
  <si>
    <t>JUSTINO</t>
  </si>
  <si>
    <t>HERNÁNDEZ GONZÁLEZ JUSTINO</t>
  </si>
  <si>
    <t>PASCUAL</t>
  </si>
  <si>
    <t>GUADALUPE</t>
  </si>
  <si>
    <t>LÓPEZ PASCUAL GUADALUPE</t>
  </si>
  <si>
    <t>MÉNDEZ</t>
  </si>
  <si>
    <t>GUILLERMO BERLAIM</t>
  </si>
  <si>
    <t>MÉNDEZ ROBLERO GUILLERMO BERLAIM</t>
  </si>
  <si>
    <t>DIOBIGILDO</t>
  </si>
  <si>
    <t>PÉREZ ROBLERO DIOBIGILDO</t>
  </si>
  <si>
    <t>RODRÍGUEZ</t>
  </si>
  <si>
    <t>OROZCO</t>
  </si>
  <si>
    <t>MARCIAL MORONI</t>
  </si>
  <si>
    <t>RODRÍGUEZ OROZCO MARCIAL MORONI</t>
  </si>
  <si>
    <t>VEGA</t>
  </si>
  <si>
    <t>DORANTES</t>
  </si>
  <si>
    <t>MARLEN GUADALUPE</t>
  </si>
  <si>
    <t>VEGA DORANTES MARLEN GUADALUPE</t>
  </si>
  <si>
    <t>ANTONIO</t>
  </si>
  <si>
    <t>DEL ÁNGEL</t>
  </si>
  <si>
    <t>ORLANDA</t>
  </si>
  <si>
    <t>ANTONIO DEL ÁNGEL ORLANDA</t>
  </si>
  <si>
    <t>CAUICH</t>
  </si>
  <si>
    <t>VERA</t>
  </si>
  <si>
    <t>MARTHA ELENA</t>
  </si>
  <si>
    <t>CAUICH VERA MARTHA ELENA</t>
  </si>
  <si>
    <t>VICENTE</t>
  </si>
  <si>
    <t>MAGDALENA</t>
  </si>
  <si>
    <t>HERNÁNDEZ VICENTE MAGDALENA</t>
  </si>
  <si>
    <t>MAZARIEGOZ</t>
  </si>
  <si>
    <t>ÁLVAREZ</t>
  </si>
  <si>
    <t>SANTIAGO</t>
  </si>
  <si>
    <t>MAZARIEGOZ ÁLVAREZ SANTIAGO</t>
  </si>
  <si>
    <t>SILVIA SATURNINA</t>
  </si>
  <si>
    <t>MORALES GARCÍA SILVIA SATURNINA</t>
  </si>
  <si>
    <t>ZUNÚN</t>
  </si>
  <si>
    <t>ALEYDA KARMINA</t>
  </si>
  <si>
    <t>MORALES ZUNÚN ALEYDA KARMINA</t>
  </si>
  <si>
    <t>PEDROZA</t>
  </si>
  <si>
    <t>LUNA</t>
  </si>
  <si>
    <t>JOSÉ GUADALUPE</t>
  </si>
  <si>
    <t>PEDROZA LUNA JOSÉ GUADALUPE</t>
  </si>
  <si>
    <t>FIDEL</t>
  </si>
  <si>
    <t>RODRÍGUEZ HERNÁNDEZ FIDEL</t>
  </si>
  <si>
    <t>EDY SELMAN</t>
  </si>
  <si>
    <t>RODRÍGUEZ ROBLERO EDY SELMAN</t>
  </si>
  <si>
    <t>ZAVALA</t>
  </si>
  <si>
    <t>SILVESTRE</t>
  </si>
  <si>
    <t>GONZALO</t>
  </si>
  <si>
    <t>ZAVALA SILVESTRE GONZALO</t>
  </si>
  <si>
    <t>CRUZ</t>
  </si>
  <si>
    <t>LUZ DEL CARMEN</t>
  </si>
  <si>
    <t>CRUZ RAMÍREZ LUZ DEL CARMEN</t>
  </si>
  <si>
    <t>FLORES</t>
  </si>
  <si>
    <t>MATA</t>
  </si>
  <si>
    <t>ADHY AXEL</t>
  </si>
  <si>
    <t>FLORES MATA ADHY AXEL</t>
  </si>
  <si>
    <t>SÁNCHEZ</t>
  </si>
  <si>
    <t>URANIA</t>
  </si>
  <si>
    <t>GARCÍA SÁNCHEZ URANIA</t>
  </si>
  <si>
    <t>JORGE</t>
  </si>
  <si>
    <t>URIARTE</t>
  </si>
  <si>
    <t>GABRIEL</t>
  </si>
  <si>
    <t>JORGE URIARTE GABRIEL</t>
  </si>
  <si>
    <t>MARTHA</t>
  </si>
  <si>
    <t>LÓPEZ HERNÁNDEZ MARTHA</t>
  </si>
  <si>
    <t>MIGUEL</t>
  </si>
  <si>
    <t>NAYELI</t>
  </si>
  <si>
    <t>LÓPEZ MIGUEL NAYELI</t>
  </si>
  <si>
    <t>SANJUANA YASMÍN</t>
  </si>
  <si>
    <t>MORALES HERNÁNDEZ SANJUANA YASMÍN</t>
  </si>
  <si>
    <t>JUÁREZ</t>
  </si>
  <si>
    <t>ALMA ANGÉLICA</t>
  </si>
  <si>
    <t>LÓPEZ JUÁREZ ALMA ANGÉLICA</t>
  </si>
  <si>
    <t>PORFIRIO</t>
  </si>
  <si>
    <t>BLANCAS</t>
  </si>
  <si>
    <t>SELENE</t>
  </si>
  <si>
    <t>PORFIRIO BLANCAS SELENE</t>
  </si>
  <si>
    <t xml:space="preserve">JUNIO </t>
  </si>
  <si>
    <t>CORVERA</t>
  </si>
  <si>
    <t>BEATRIZ</t>
  </si>
  <si>
    <t>CORVERA MORALES BEATRIZ</t>
  </si>
  <si>
    <t>CORTÉS</t>
  </si>
  <si>
    <t>DIANA</t>
  </si>
  <si>
    <t>HERNÁNDEZ CORTÉS DIANA</t>
  </si>
  <si>
    <t>ARTURO</t>
  </si>
  <si>
    <t>HERNÁNDEZ GARCÍA ARTURO</t>
  </si>
  <si>
    <t>VELÁZQUEZ</t>
  </si>
  <si>
    <t>DANIEL</t>
  </si>
  <si>
    <t>VELÁZQUEZ SÁNCHEZ DANIEL</t>
  </si>
  <si>
    <t>RELACIÓN DE EGRESADOS DE LA UAAAN- DE DICIEMBRE DE 2012 A JUNIO DE 2016</t>
  </si>
  <si>
    <t>NUEVO INGRESO</t>
  </si>
  <si>
    <t>TASA DE RETENCIÓN</t>
  </si>
  <si>
    <t>TASA DE DESERCIÓN</t>
  </si>
  <si>
    <t>TASA DE RETENCIÓN %</t>
  </si>
  <si>
    <t>Nombre de la Materia</t>
  </si>
  <si>
    <t>B O T Á N I C A   G E N E R A L                                      </t>
  </si>
  <si>
    <t>F Í S I C A                                                          </t>
  </si>
  <si>
    <t>Q U Í M I C A                                                        </t>
  </si>
  <si>
    <t>T O P O G R A F Í A   G E N E R A L                                  </t>
  </si>
  <si>
    <t>M A T E M Á T I C A S                                                </t>
  </si>
  <si>
    <t>I N T R O D U C C I Ó N   A L   D E S A R R O L L O   R U R A L      </t>
  </si>
  <si>
    <t>C O M U N I C A C I Ó N   O R A L   Y   E S C R I T A   I            </t>
  </si>
  <si>
    <t>E C O L O G Í A   G E N E R A L                                      </t>
  </si>
  <si>
    <t>B I O Q U Í M I C A                                                  </t>
  </si>
  <si>
    <t>M A T E M Á T I C A S   I I                                          </t>
  </si>
  <si>
    <t>H I D R Á U L I C A                                                  </t>
  </si>
  <si>
    <t>C O M U N I C A C I Ó N   O R A L   Y   E S C R I T A   I I          </t>
  </si>
  <si>
    <t>S E M I N A R I O   P E R M A N E N T E   I                          </t>
  </si>
  <si>
    <t>É T I C A   G L O B A L I Z A C I Ó N   Y   C I U D A D A N Í A    </t>
  </si>
  <si>
    <t>A G R O M E T E O R O L O G Í A                                      </t>
  </si>
  <si>
    <t>F I S I O L O G Í A   V E G E T A L                                  </t>
  </si>
  <si>
    <t>E S T A D Í S T I C A                                                </t>
  </si>
  <si>
    <t>E M P R E N D E D O R E S   P A R A   E L   D E S A R R O L L O   R U</t>
  </si>
  <si>
    <t>S E M I N A R I O   P E R M A N E N T E   I I                        </t>
  </si>
  <si>
    <t>L E G I S L A C I Ó N   R U R A L   I                                </t>
  </si>
  <si>
    <t>I N T R O D U C C I Ó N   A   L A   C I E N C I A   D E L   S U E L O</t>
  </si>
  <si>
    <t>C O N T A B I L I D A D   G E N E R A L                              </t>
  </si>
  <si>
    <t>P R I N C I P I O S   D E   P R O D U C C I Ó N                      </t>
  </si>
  <si>
    <t>S O C I O L O G Í A   R U R A L                                      </t>
  </si>
  <si>
    <t>S I S T E M A S   D E   I N F O R M A C I Ó N   P A R A   E L   D E S</t>
  </si>
  <si>
    <t>L E G I S L A C I Ó N   R U R A L   I I                              </t>
  </si>
  <si>
    <t>U S O   Y   C O N S E R V A C I Ó N   D E L   S U E L O              </t>
  </si>
  <si>
    <t>I N G L É S   I                                                      </t>
  </si>
  <si>
    <t>F R U T I C U L T U R A                                              </t>
  </si>
  <si>
    <t>F I T O P A T O L O G Í A                                            </t>
  </si>
  <si>
    <t>S I S T E M A S   D E   P R O D U C C I Ó N   P E C U A R I A   I    </t>
  </si>
  <si>
    <t>U S O   Y   M A N E J O   D E L   A G U A                            </t>
  </si>
  <si>
    <t>I N S T R U M E N T O S   P A R A   L A   P L A N E A C I Ó N   D E L</t>
  </si>
  <si>
    <t>C O M U N I C A C I Ó N   P A R A   E L   D E S A R R O L L O   R U R</t>
  </si>
  <si>
    <t>O L E R I C U L T U R A                                              </t>
  </si>
  <si>
    <t>E N T O M O L O G Í A                                                </t>
  </si>
  <si>
    <t>S I S T E M A S   D E   R I E G O                                    </t>
  </si>
  <si>
    <t>T A L L E R   D E   I N V E S T I G A C I Ó N   I                    </t>
  </si>
  <si>
    <t>A D M I N I S T R A C I Ó N   D E   P R O Y E C T O S   P A R A   E L</t>
  </si>
  <si>
    <t>F O R M U L A C I Ó N   Y   E V A L U A C I Ó N   D E   P R O Y E C T</t>
  </si>
  <si>
    <t>A G R I C U L T U R A   S U S T E N T A B L E   E   I N O C U I D A D</t>
  </si>
  <si>
    <t>G E S T I Ó N   Y   S I S T E M A T I Z A C I Ó N   D E   P R O Y E C</t>
  </si>
  <si>
    <t>T A L L E R   D E   I N V E S T I G A C I Ó N   I I                  </t>
  </si>
  <si>
    <t>P R Á C T I C A   D E L   D E S A R R O L L O   R U R A L            </t>
  </si>
  <si>
    <t>A D M I N I S T R A C I Ó N                                          </t>
  </si>
  <si>
    <t>M E R C A D O T E C N I A                                            </t>
  </si>
  <si>
    <t>A D M I N I S T R A C I Ó N   I I                                    </t>
  </si>
  <si>
    <t>C O N S U L T O R Í A   D E   E M P R E S A S                        </t>
  </si>
  <si>
    <t>A G R O N E G O C I O S                                              </t>
  </si>
  <si>
    <t>E S T R A T E G I A   C O M P E T I T I V A                          </t>
  </si>
  <si>
    <t>C R E A T I V I D A D   E M P R E S A R I A L                        </t>
  </si>
  <si>
    <t>A D M I N I S T R A C I Ó N   D E   P E R S O N A L                  </t>
  </si>
  <si>
    <t>B I O L O G Í A                                                      </t>
  </si>
  <si>
    <t>E T N O E C O L O G Í A                                              </t>
  </si>
  <si>
    <t>C Á L C U L O   D I F E R E N C I A L   E   I N T E G R A L          </t>
  </si>
  <si>
    <t>C O M P U T A C I Ó N                                                </t>
  </si>
  <si>
    <t>E C O N O M Í A   G E N E R A L                                      </t>
  </si>
  <si>
    <t>M O D E L O S   D E   D E S A R R O L L O   A G R Í C O L A          </t>
  </si>
  <si>
    <t>G E N É T I C A                                                      </t>
  </si>
  <si>
    <t>P R O D U C T I V I D A D   A G R O E C O L Ó G I C A                </t>
  </si>
  <si>
    <t>S I S T E M A S   D E   P R O D U C C I Ó N   I                      </t>
  </si>
  <si>
    <t>C U L T I V O S   I N D U S T R I A L E S   Y   F O R R A J E R O S  </t>
  </si>
  <si>
    <t>S I S T E M A S   D E   P R O D U C C I Ó N   I I                    </t>
  </si>
  <si>
    <t>P R O D U C C I Ó N   E N   I N V E R N A D E R O                    </t>
  </si>
  <si>
    <t>P R Á C T I C A S   A G R Í C O L A S   I                            </t>
  </si>
  <si>
    <t>D I S E Ñ O   Y   O P E R A C I Ó N   D E   T É C N I C A S   D E   P</t>
  </si>
  <si>
    <t>F I S I O T E C N I A   D E   C U L T I V O S   H O R T Í C O L A S  </t>
  </si>
  <si>
    <t>P R O P A G A C I Ó N   D E   P L A N T A S                          </t>
  </si>
  <si>
    <t>I N D U S T R I A L I Z A C I Ó N   D E   P R O D U C T O S   H O R T</t>
  </si>
  <si>
    <t>P R O D U C C I Ó N   D E   O R N A M E N T A L E S   D E   C O R T E</t>
  </si>
  <si>
    <t>P R O D U C C I Ó N   D E   F R U T A L E S   D E   C L I M A   T E M</t>
  </si>
  <si>
    <t>P L A N T A S   M E D I C I N A L E S   Y   E S P E C I A S          </t>
  </si>
  <si>
    <t>P R O D U C C I Ó N   D E   H O R T A L I Z A S   D E   C L I M A   T</t>
  </si>
  <si>
    <t>P R O D U C C I Ó N   D E   F R U T A L E S   T R O P I C A L E S    </t>
  </si>
  <si>
    <t>M E J O R A M I E N T O   D E   C U L T I V O S   H O R T Í C O L A S</t>
  </si>
  <si>
    <t>D I S E Ñ O   D E   I N V E R N A D E R O S                          </t>
  </si>
  <si>
    <t>S I S T E M A S   D E   P R O D U C C I Ó N   D E   C U L T I V O S  </t>
  </si>
  <si>
    <t>M A Q U I N A R I A   A G R Í C O L A                                </t>
  </si>
  <si>
    <t>A C U I C U L T U R A                                                </t>
  </si>
  <si>
    <t>I N T R O D U C C I Ó N   A L   T U R I S M O                        </t>
  </si>
  <si>
    <t>D E S A R R O L L O   A G R Í C O L A                                </t>
  </si>
  <si>
    <t>S O C I O L O G Í A   D E   L A S   O R G A N I Z A C I O N E S   A G</t>
  </si>
  <si>
    <t>E C O T U R I S M O                                                  </t>
  </si>
  <si>
    <t>F O R M A C I Ó N   D E   E M P R E S A S   A G R O P E C U A R I A S</t>
  </si>
  <si>
    <t>S O C I O L O G Í A   D E   L A   E D U C A C I Ó N                  </t>
  </si>
  <si>
    <t>S O C I O L O G Í A   D E   L A   O R G A N I Z A C I Ó N   R U R A L</t>
  </si>
  <si>
    <t>E L   M U N D O   C O N T E M P O R Á N E O                          </t>
  </si>
  <si>
    <t>A L U M N O   E N   M O V I L I D A D   E S T U D I A N T I L        </t>
  </si>
  <si>
    <t>C O N T R O L   D E   P L A G A S   Y   E N F E R M E D A D E S      </t>
  </si>
  <si>
    <t>I N D U S T R I A L I Z A C I Ó N   D E   P R O D U C T O S   P E C U</t>
  </si>
  <si>
    <t>S I S T E M A S   D E   P R O D U C C I Ó N   P E C U A R I A   I I  </t>
  </si>
  <si>
    <t>L O S   C U L T I V O S   Y   E L   M I C R O C L I M A              </t>
  </si>
  <si>
    <t>F E R T I R R I E G O   Y   P L A S T I C U L T U R A                </t>
  </si>
  <si>
    <t>D E S A R R O L L O   D E   H A B I L I D A D E S   D E L   P E N S A</t>
  </si>
  <si>
    <t>T A L L E R   D E   C O M U N I C A C I Ó N   O R A L   Y   E S C R I</t>
  </si>
  <si>
    <t>P R O C E S O   H I S T Ó R I C O   D E   M É X I C O                </t>
  </si>
  <si>
    <t>F I L O S O F Í A   P O L Í T I C A   Y   É T I C A                  </t>
  </si>
  <si>
    <t>V A L O R E S   S O C I O C U L T U R A L E S                        </t>
  </si>
  <si>
    <t>P O L Í T I C A S   P Ú B L I C A S   P A R A   E L   D E S A R R O L</t>
  </si>
  <si>
    <t>E M P R E N D E D O R E S   P A R A   E L   D E S A R R O L L O   S U</t>
  </si>
  <si>
    <t>D E S A R R O L L O   D E   P R O Y E C T O S   S O C I A L E S      </t>
  </si>
  <si>
    <t>O R G A N I Z A C I Ó N   P A R A   L A   P R O D U C C I Ó N   I    </t>
  </si>
  <si>
    <t>M A R C O   L E G A L   P A R A   A G R O N E G O C I O S            </t>
  </si>
  <si>
    <t>M A R C O   L E G A L   P A R A   L A S   E M P R E S A S   A G R O P</t>
  </si>
  <si>
    <t>M A R C O   L E G A L   S I L V O A G R O P E C U A R I O            </t>
  </si>
  <si>
    <t>E X T E N S I Ó N   Y   C O N S U L T O R Í A                        </t>
  </si>
  <si>
    <t>T R A N S F E R E N C I A   D E   T E C N O L O G Í A   P A R A   E L</t>
  </si>
  <si>
    <t>M A N E J O   D E   B A S E S   D E   D A T O S   Y   C O N S T R U C</t>
  </si>
  <si>
    <t>E L   D E S A R R O L L O   R U R A L   Y   L A   P E R M A C U L T U</t>
  </si>
  <si>
    <t>L I D E R A Z G O   P A R A   E L   D E S A R R O L L O   R U R A L  </t>
  </si>
  <si>
    <t>S E R V I C I O S   P R O F E S I O N A L E S   P A R A   E L   D E S</t>
  </si>
  <si>
    <t>F E R T I L I D A D   D E   S U E L O S                              </t>
  </si>
  <si>
    <t>I N G L É S   I I                                                    </t>
  </si>
  <si>
    <t>I N G L É S   I I I                                                  </t>
  </si>
  <si>
    <t>I N G L É S   I V                                                    </t>
  </si>
  <si>
    <t>M A T E R I A S     C U R R     R E P R O B A D A S</t>
  </si>
  <si>
    <t>M A T E R I A S     C U R R     A P R O B A D A S</t>
  </si>
  <si>
    <t>M A T E R I A S     C U R R     C U R S A N D O     1 ª</t>
  </si>
  <si>
    <t>M A T E R I A S     C U R R     R E C U R S A N D O     2 ª</t>
  </si>
  <si>
    <t>M A T E R I A S     C U R R     S I N     C U R S A R</t>
  </si>
  <si>
    <t>M A T E R I A S     O P T A     R E P R O B A D A S</t>
  </si>
  <si>
    <t>M A T E R I A S     O P T A     A P R O B A D A S</t>
  </si>
  <si>
    <t>M A T E R I A S     O P T A     C U R S A N D O     1 ª</t>
  </si>
  <si>
    <t>M A T E R I A S     O P T A     R E C U R S A N D O     2 ª</t>
  </si>
  <si>
    <t>Alumnos que ya la aprobaron</t>
  </si>
  <si>
    <t>Número de Reprobados</t>
  </si>
  <si>
    <t>Índice reprobación</t>
  </si>
  <si>
    <t>UNIVERSIDAD AUTONOMA AGRARIA ANTONIO NARRO</t>
  </si>
  <si>
    <t>Indice de Reprobacion por materia y ciclo (desde 2000)</t>
  </si>
  <si>
    <t>Clave de la</t>
  </si>
  <si>
    <t>Nombre de la</t>
  </si>
  <si>
    <t>Alumnos</t>
  </si>
  <si>
    <t>Aprob.</t>
  </si>
  <si>
    <t>% Aprob.</t>
  </si>
  <si>
    <t>% de</t>
  </si>
  <si>
    <t>Prom.</t>
  </si>
  <si>
    <t>Ciclo</t>
  </si>
  <si>
    <t>Materia</t>
  </si>
  <si>
    <t>Inscritos</t>
  </si>
  <si>
    <t>Ordinario</t>
  </si>
  <si>
    <t>Extra</t>
  </si>
  <si>
    <t>Total</t>
  </si>
  <si>
    <t>Repro.</t>
  </si>
  <si>
    <t>Con 70</t>
  </si>
  <si>
    <t>Gral.</t>
  </si>
  <si>
    <t>SBOT405</t>
  </si>
  <si>
    <t>BOTÁNICA GENERAL</t>
  </si>
  <si>
    <t>SCSB401</t>
  </si>
  <si>
    <t>FÍSICA</t>
  </si>
  <si>
    <t>SCSB403</t>
  </si>
  <si>
    <t>QUÍMICA</t>
  </si>
  <si>
    <t>SCSB416</t>
  </si>
  <si>
    <t>TOPOGRAFÍA GENERAL</t>
  </si>
  <si>
    <t>SDEC410</t>
  </si>
  <si>
    <t>MATEMÁTICAS</t>
  </si>
  <si>
    <t>SSOC402</t>
  </si>
  <si>
    <t>INTRODUCCIÓN AL DESARROLLO RURAL</t>
  </si>
  <si>
    <t>SSOC406</t>
  </si>
  <si>
    <t>COMUNICACIÓN ORAL Y ESCRITA I</t>
  </si>
  <si>
    <t>SBOT422</t>
  </si>
  <si>
    <t>ECOLOGÍA GENERAL</t>
  </si>
  <si>
    <t>SCSB421</t>
  </si>
  <si>
    <t>BIOQUÍMICA</t>
  </si>
  <si>
    <t>SDEC412</t>
  </si>
  <si>
    <t>MATEMÁTICAS II</t>
  </si>
  <si>
    <t>SRYD421</t>
  </si>
  <si>
    <t>HIDRÁULICA</t>
  </si>
  <si>
    <t>SSOC408</t>
  </si>
  <si>
    <t>COMUNICACIÓN ORAL Y ESCRITA II</t>
  </si>
  <si>
    <t>SSOC419</t>
  </si>
  <si>
    <t>SEMINARIO PERMANENTE I</t>
  </si>
  <si>
    <t>SSOC421</t>
  </si>
  <si>
    <t>ÉTICA, GLOBALIZACIÓN Y CIUDADANÍA</t>
  </si>
  <si>
    <t>SUAI401</t>
  </si>
  <si>
    <t>INGLÉS I</t>
  </si>
  <si>
    <t>SAGM409</t>
  </si>
  <si>
    <t>AGROMETEOROLOGÍA</t>
  </si>
  <si>
    <t>SBOT404</t>
  </si>
  <si>
    <t>BIOLOGÍA</t>
  </si>
  <si>
    <t>SBOT424</t>
  </si>
  <si>
    <t>FISIOLOGÍA VEGETAL</t>
  </si>
  <si>
    <t>SDEC425</t>
  </si>
  <si>
    <t>ESTADÍSTICA</t>
  </si>
  <si>
    <t>SSOC411</t>
  </si>
  <si>
    <t>EMPRENDEDORES PARA EL DESARROLLO RURAL</t>
  </si>
  <si>
    <t>SSOC420</t>
  </si>
  <si>
    <t>SEMINARIO PERMANENTE II</t>
  </si>
  <si>
    <t>SSOC436</t>
  </si>
  <si>
    <t>LEGISLACIÓN RURAL I</t>
  </si>
  <si>
    <t>SSUE403</t>
  </si>
  <si>
    <t>INTRODUCCIÓN A LA CIENCIA DEL SUELO</t>
  </si>
  <si>
    <t>SADM406</t>
  </si>
  <si>
    <t>CONTABILIDAD GENERAL</t>
  </si>
  <si>
    <t>SFIT423</t>
  </si>
  <si>
    <t>PRINCIPIOS DE PRODUCCIÓN</t>
  </si>
  <si>
    <t>SRYD426</t>
  </si>
  <si>
    <t>USO Y MANEJO DEL AGUA</t>
  </si>
  <si>
    <t>SSOC416</t>
  </si>
  <si>
    <t>POLÍTICAS PÚBLICAS PARA EL DESARROLLO RURAL</t>
  </si>
  <si>
    <t>SSOC431</t>
  </si>
  <si>
    <t>SOCIOLOGÍA RURAL</t>
  </si>
  <si>
    <t>SSOC433</t>
  </si>
  <si>
    <t>SISTEMAS DE INFORMACIÓN PARA EL DESARROLLO RURAL</t>
  </si>
  <si>
    <t>SSOC455</t>
  </si>
  <si>
    <t>LEGISLACIÓN RURAL II</t>
  </si>
  <si>
    <t>SSUE459</t>
  </si>
  <si>
    <t>USO Y CONSERVACIÓN DEL SUELO</t>
  </si>
  <si>
    <t>SHOR441</t>
  </si>
  <si>
    <t>FRUTICULTURA</t>
  </si>
  <si>
    <t>SPAR485</t>
  </si>
  <si>
    <t>FITOPATOLOGÍA</t>
  </si>
  <si>
    <t>SPRA437</t>
  </si>
  <si>
    <t>INDUSTRIALIZACIÓN DE PRODUCTOS PECUARIOS</t>
  </si>
  <si>
    <t>SPRA480</t>
  </si>
  <si>
    <t>SISTEMAS DE PRODUCCIÓN PECUARIA I</t>
  </si>
  <si>
    <t>SSOC429</t>
  </si>
  <si>
    <t>INSTRUMENTOS PARA LA PLANEACIÓN DEL DESARROLLO RURAL REGIONAL</t>
  </si>
  <si>
    <t>SSOC439</t>
  </si>
  <si>
    <t>COMUNICACIÓN PARA EL DESARROLLO RURAL</t>
  </si>
  <si>
    <t>SADM430</t>
  </si>
  <si>
    <t>MERCADOTECNIA</t>
  </si>
  <si>
    <t>SFIT401</t>
  </si>
  <si>
    <t>GENÉTICA</t>
  </si>
  <si>
    <t>SFIT477</t>
  </si>
  <si>
    <t>PRODUCCIÓN EN INVERNADERO</t>
  </si>
  <si>
    <t>SHOR443</t>
  </si>
  <si>
    <t>OLERICULTURA</t>
  </si>
  <si>
    <t>SHOR468</t>
  </si>
  <si>
    <t>PLANTAS MEDICINALES Y ESPECIAS</t>
  </si>
  <si>
    <t>SPAR486</t>
  </si>
  <si>
    <t>ENTOMOLOGÍA</t>
  </si>
  <si>
    <t>SRYD443</t>
  </si>
  <si>
    <t>SISTEMAS DE RIEGO</t>
  </si>
  <si>
    <t>SSOC427</t>
  </si>
  <si>
    <t>TALLER DE INVESTIGACIÓN I</t>
  </si>
  <si>
    <t>SSOC438</t>
  </si>
  <si>
    <t>EXTENSIÓN Y CONSULTORÍA</t>
  </si>
  <si>
    <t>SSOC446</t>
  </si>
  <si>
    <t>ADMINISTRACIÓN DE PROYECTOS PARA EL DESARROLLO RURAL</t>
  </si>
  <si>
    <t>SUAI410</t>
  </si>
  <si>
    <t>INGLÉS II</t>
  </si>
  <si>
    <t>SADM401</t>
  </si>
  <si>
    <t>ADMINISTRACIÓN</t>
  </si>
  <si>
    <t>SADM453</t>
  </si>
  <si>
    <t>CONSULTORÍA DE EMPRESAS</t>
  </si>
  <si>
    <t>SADM459</t>
  </si>
  <si>
    <t>FORMULACIÓN Y EVALUACIÓN DE PROYECTOS</t>
  </si>
  <si>
    <t>SFIT429</t>
  </si>
  <si>
    <t>SISTEMAS DE PRODUCCIÓN I</t>
  </si>
  <si>
    <t>SFIT471</t>
  </si>
  <si>
    <t>AGRICULTURA SUSTENTABLE E INOCUIDAD</t>
  </si>
  <si>
    <t>SHOR463</t>
  </si>
  <si>
    <t>PRODUCCIÓN DE ORNAMENTALES DE CORTE</t>
  </si>
  <si>
    <t>SHOR471</t>
  </si>
  <si>
    <t>PRODUCCIÓN DE HORTALIZAS DE CLIMA TEMPLADO</t>
  </si>
  <si>
    <t>SSOC413</t>
  </si>
  <si>
    <t>FILOSOFÍA POLÍTICA Y ÉTICA</t>
  </si>
  <si>
    <t>SSOC434</t>
  </si>
  <si>
    <t>GESTIÓN Y SISTEMATIZACIÓN DE PROYECTOS DE DESARROLLO RURAL</t>
  </si>
  <si>
    <t>SSOC443</t>
  </si>
  <si>
    <t>TALLER DE INVESTIGACIÓN II</t>
  </si>
  <si>
    <t>SSOC461</t>
  </si>
  <si>
    <t>MANEJO DE BASES DE DATOS Y CONSTRUCCIÓN DE INDICADORES SOCIOECONÓMICOS</t>
  </si>
  <si>
    <t>SADM460</t>
  </si>
  <si>
    <t>AGRONEGOCIOS</t>
  </si>
  <si>
    <t>SADM468</t>
  </si>
  <si>
    <t>ADMINISTRACIÓN DE PERSONAL</t>
  </si>
  <si>
    <t>SFIT482</t>
  </si>
  <si>
    <t>PRÁCTICAS AGRÍCOLAS I</t>
  </si>
  <si>
    <t>SHOR456</t>
  </si>
  <si>
    <t>INDUSTRIALIZACIÓN DE PRODUCTOS HORTÍCOLAS</t>
  </si>
  <si>
    <t>SHOR465</t>
  </si>
  <si>
    <t>PRODUCCIÓN DE FRUTALES DE CLIMA TEMPLADO</t>
  </si>
  <si>
    <t>SMAQ424</t>
  </si>
  <si>
    <t>MAQUINARIA AGRÍCOLA</t>
  </si>
  <si>
    <t>SPAR489</t>
  </si>
  <si>
    <t>CONTROL DE PLAGAS Y ENFERMEDADES</t>
  </si>
  <si>
    <t>SPRA481</t>
  </si>
  <si>
    <t>SISTEMAS DE PRODUCCIÓN PECUARIA II</t>
  </si>
  <si>
    <t>SSOC417</t>
  </si>
  <si>
    <t>EMPRENDEDORES PARA EL DESARROLLO SUSTENTABLE</t>
  </si>
  <si>
    <t>SBOT469</t>
  </si>
  <si>
    <t>ETNOECOLOGÍA</t>
  </si>
  <si>
    <t>SDUI401</t>
  </si>
  <si>
    <t>SFIT427</t>
  </si>
  <si>
    <t>PRODUCTIVIDAD AGROECOLÓGICA</t>
  </si>
  <si>
    <t>SFIT456</t>
  </si>
  <si>
    <t>SISTEMAS DE PRODUCCIÓN II</t>
  </si>
  <si>
    <t>SHOR421</t>
  </si>
  <si>
    <t>FISIOTECNIA DE CULTIVOS HORTÍCOLAS</t>
  </si>
  <si>
    <t>SHOR473</t>
  </si>
  <si>
    <t>PRODUCCIÓN DE FRUTALES TROPICALES</t>
  </si>
  <si>
    <t>SRYD445</t>
  </si>
  <si>
    <t>FERTIRRIEGO Y PLASTICULTURA</t>
  </si>
  <si>
    <t>SSOC403</t>
  </si>
  <si>
    <t>DESARROLLO DE HABILIDADES DEL PENSAMIENTO</t>
  </si>
  <si>
    <t>20 Materias con mayor numero de alumnos Reprobados</t>
  </si>
  <si>
    <t>Nº</t>
  </si>
  <si>
    <t>Repro</t>
  </si>
  <si>
    <t>Reprob.</t>
  </si>
  <si>
    <t>20 Materias con mayor porcentaje de Reprobación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</si>
</sst>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66"/>
      <name val="Courier New"/>
      <family val="3"/>
    </font>
    <font>
      <sz val="9"/>
      <color theme="1"/>
      <name val="Courier New"/>
      <family val="3"/>
    </font>
    <font>
      <b/>
      <sz val="8"/>
      <color rgb="FF000066"/>
      <name val="Courier New"/>
      <family val="3"/>
    </font>
    <font>
      <b/>
      <sz val="13.5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CF37"/>
        <bgColor indexed="64"/>
      </patternFill>
    </fill>
    <fill>
      <patternFill patternType="solid">
        <fgColor rgb="FFFAEF9C"/>
        <bgColor indexed="64"/>
      </patternFill>
    </fill>
    <fill>
      <patternFill patternType="solid">
        <fgColor rgb="FFEEC5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58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FE38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DA3F"/>
        <bgColor indexed="64"/>
      </patternFill>
    </fill>
    <fill>
      <patternFill patternType="solid">
        <fgColor rgb="FFFFE269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99966"/>
        <bgColor indexed="64"/>
      </patternFill>
    </fill>
    <fill>
      <patternFill patternType="solid">
        <fgColor rgb="FFCC9933"/>
        <bgColor indexed="64"/>
      </patternFill>
    </fill>
    <fill>
      <patternFill patternType="solid">
        <fgColor rgb="FFCC99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9900"/>
        <bgColor indexed="64"/>
      </patternFill>
    </fill>
    <fill>
      <patternFill patternType="solid">
        <fgColor rgb="FFCC99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E9A4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1" fontId="4" fillId="0" borderId="7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4" xfId="0" applyNumberFormat="1" applyFont="1" applyFill="1" applyBorder="1" applyAlignment="1" applyProtection="1">
      <alignment horizontal="center" vertical="center"/>
      <protection locked="0"/>
    </xf>
    <xf numFmtId="1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1" fontId="4" fillId="3" borderId="7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1" fontId="4" fillId="2" borderId="20" xfId="0" applyNumberFormat="1" applyFont="1" applyFill="1" applyBorder="1" applyAlignment="1" applyProtection="1">
      <alignment horizontal="center" vertical="center"/>
      <protection locked="0"/>
    </xf>
    <xf numFmtId="1" fontId="4" fillId="2" borderId="21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4" fillId="0" borderId="0" xfId="1" applyFont="1" applyFill="1" applyBorder="1"/>
    <xf numFmtId="0" fontId="4" fillId="0" borderId="0" xfId="1" applyFont="1" applyFill="1"/>
    <xf numFmtId="0" fontId="4" fillId="0" borderId="7" xfId="1" applyFont="1" applyFill="1" applyBorder="1" applyAlignment="1">
      <alignment horizontal="center" textRotation="90"/>
    </xf>
    <xf numFmtId="1" fontId="4" fillId="0" borderId="7" xfId="1" applyNumberFormat="1" applyFont="1" applyFill="1" applyBorder="1" applyAlignment="1">
      <alignment horizontal="center" vertical="center" wrapText="1"/>
    </xf>
    <xf numFmtId="1" fontId="4" fillId="0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0" fillId="7" borderId="0" xfId="2" applyFont="1" applyFill="1" applyBorder="1" applyAlignment="1">
      <alignment horizontal="left"/>
    </xf>
    <xf numFmtId="1" fontId="4" fillId="7" borderId="7" xfId="1" applyNumberFormat="1" applyFont="1" applyFill="1" applyBorder="1" applyAlignment="1">
      <alignment horizontal="center" vertical="center" wrapText="1"/>
    </xf>
    <xf numFmtId="1" fontId="8" fillId="7" borderId="7" xfId="1" applyNumberFormat="1" applyFont="1" applyFill="1" applyBorder="1" applyAlignment="1">
      <alignment horizontal="center" vertical="center" wrapText="1"/>
    </xf>
    <xf numFmtId="1" fontId="8" fillId="7" borderId="7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7" borderId="7" xfId="1" applyFont="1" applyFill="1" applyBorder="1" applyAlignment="1">
      <alignment horizontal="center" textRotation="90"/>
    </xf>
    <xf numFmtId="0" fontId="0" fillId="0" borderId="0" xfId="0"/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7" borderId="0" xfId="1" applyFont="1" applyFill="1" applyBorder="1" applyAlignment="1"/>
    <xf numFmtId="0" fontId="2" fillId="7" borderId="0" xfId="1" applyFont="1" applyFill="1" applyBorder="1" applyAlignment="1"/>
    <xf numFmtId="0" fontId="10" fillId="7" borderId="0" xfId="2" applyFont="1" applyFill="1" applyBorder="1" applyAlignment="1"/>
    <xf numFmtId="0" fontId="10" fillId="7" borderId="0" xfId="2" applyFont="1" applyFill="1" applyBorder="1" applyAlignment="1">
      <alignment horizontal="left"/>
    </xf>
    <xf numFmtId="0" fontId="11" fillId="7" borderId="0" xfId="1" applyFont="1" applyFill="1" applyBorder="1" applyAlignment="1"/>
    <xf numFmtId="0" fontId="5" fillId="7" borderId="0" xfId="1" applyFont="1" applyFill="1" applyBorder="1" applyAlignment="1"/>
    <xf numFmtId="0" fontId="11" fillId="7" borderId="0" xfId="2" applyFont="1" applyFill="1" applyBorder="1" applyAlignment="1"/>
    <xf numFmtId="0" fontId="11" fillId="7" borderId="0" xfId="2" applyFont="1" applyFill="1" applyBorder="1" applyAlignment="1">
      <alignment horizontal="left"/>
    </xf>
    <xf numFmtId="0" fontId="4" fillId="7" borderId="7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textRotation="90"/>
    </xf>
    <xf numFmtId="0" fontId="4" fillId="0" borderId="7" xfId="1" applyFont="1" applyFill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vertical="center" wrapText="1"/>
    </xf>
    <xf numFmtId="0" fontId="4" fillId="6" borderId="8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horizontal="left" vertical="center" wrapText="1"/>
    </xf>
    <xf numFmtId="0" fontId="4" fillId="6" borderId="8" xfId="1" applyFont="1" applyFill="1" applyBorder="1" applyAlignment="1">
      <alignment vertical="center"/>
    </xf>
    <xf numFmtId="0" fontId="3" fillId="6" borderId="8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vertical="center" wrapText="1"/>
    </xf>
    <xf numFmtId="0" fontId="4" fillId="6" borderId="0" xfId="1" applyFont="1" applyFill="1" applyBorder="1" applyAlignment="1">
      <alignment vertical="center" wrapText="1"/>
    </xf>
    <xf numFmtId="0" fontId="4" fillId="6" borderId="0" xfId="1" applyFont="1" applyFill="1" applyAlignment="1">
      <alignment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left" vertical="center"/>
    </xf>
    <xf numFmtId="0" fontId="8" fillId="5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textRotation="90"/>
    </xf>
    <xf numFmtId="1" fontId="4" fillId="0" borderId="7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wrapText="1"/>
    </xf>
    <xf numFmtId="1" fontId="8" fillId="0" borderId="7" xfId="1" applyNumberFormat="1" applyFont="1" applyFill="1" applyBorder="1" applyAlignment="1">
      <alignment horizontal="center" vertical="center" wrapText="1"/>
    </xf>
    <xf numFmtId="1" fontId="3" fillId="6" borderId="9" xfId="1" applyNumberFormat="1" applyFont="1" applyFill="1" applyBorder="1" applyAlignment="1">
      <alignment horizontal="center" vertical="center" wrapText="1"/>
    </xf>
    <xf numFmtId="1" fontId="4" fillId="6" borderId="9" xfId="1" applyNumberFormat="1" applyFont="1" applyFill="1" applyBorder="1" applyAlignment="1">
      <alignment horizontal="center" vertical="center" wrapText="1"/>
    </xf>
    <xf numFmtId="2" fontId="4" fillId="0" borderId="23" xfId="1" applyNumberFormat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2" fontId="4" fillId="0" borderId="23" xfId="1" applyNumberFormat="1" applyFont="1" applyFill="1" applyBorder="1" applyAlignment="1">
      <alignment horizontal="center" wrapText="1"/>
    </xf>
    <xf numFmtId="0" fontId="4" fillId="0" borderId="22" xfId="1" applyFont="1" applyFill="1" applyBorder="1" applyAlignment="1">
      <alignment horizontal="center" vertical="center"/>
    </xf>
    <xf numFmtId="2" fontId="4" fillId="6" borderId="9" xfId="1" applyNumberFormat="1" applyFont="1" applyFill="1" applyBorder="1" applyAlignment="1">
      <alignment horizontal="center" vertical="center" wrapText="1"/>
    </xf>
    <xf numFmtId="1" fontId="4" fillId="0" borderId="22" xfId="1" applyNumberFormat="1" applyFont="1" applyFill="1" applyBorder="1" applyAlignment="1">
      <alignment horizontal="center" vertical="center" wrapText="1"/>
    </xf>
    <xf numFmtId="1" fontId="4" fillId="6" borderId="0" xfId="1" applyNumberFormat="1" applyFont="1" applyFill="1" applyBorder="1" applyAlignment="1">
      <alignment horizontal="center" vertical="center" wrapText="1"/>
    </xf>
    <xf numFmtId="0" fontId="7" fillId="0" borderId="0" xfId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8" fillId="8" borderId="7" xfId="1" applyFont="1" applyFill="1" applyBorder="1" applyAlignment="1">
      <alignment horizontal="center" wrapText="1"/>
    </xf>
    <xf numFmtId="0" fontId="12" fillId="8" borderId="7" xfId="1" applyFont="1" applyFill="1" applyBorder="1" applyAlignment="1">
      <alignment horizontal="center" wrapText="1"/>
    </xf>
    <xf numFmtId="0" fontId="12" fillId="8" borderId="7" xfId="1" applyFont="1" applyFill="1" applyBorder="1" applyAlignment="1">
      <alignment wrapText="1"/>
    </xf>
    <xf numFmtId="0" fontId="4" fillId="5" borderId="7" xfId="1" applyFont="1" applyFill="1" applyBorder="1" applyAlignment="1">
      <alignment horizontal="center"/>
    </xf>
    <xf numFmtId="2" fontId="4" fillId="5" borderId="7" xfId="1" applyNumberFormat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/>
    </xf>
    <xf numFmtId="0" fontId="4" fillId="5" borderId="7" xfId="1" applyFont="1" applyFill="1" applyBorder="1" applyAlignment="1"/>
    <xf numFmtId="0" fontId="8" fillId="5" borderId="7" xfId="1" applyFont="1" applyFill="1" applyBorder="1" applyAlignment="1"/>
    <xf numFmtId="0" fontId="12" fillId="8" borderId="7" xfId="1" applyFont="1" applyFill="1" applyBorder="1" applyAlignment="1">
      <alignment vertical="center" wrapText="1"/>
    </xf>
    <xf numFmtId="0" fontId="12" fillId="5" borderId="7" xfId="1" applyFont="1" applyFill="1" applyBorder="1" applyAlignment="1">
      <alignment horizontal="left" vertical="center"/>
    </xf>
    <xf numFmtId="0" fontId="4" fillId="5" borderId="7" xfId="1" applyFont="1" applyFill="1" applyBorder="1" applyAlignment="1">
      <alignment vertical="center"/>
    </xf>
    <xf numFmtId="0" fontId="8" fillId="5" borderId="7" xfId="1" applyFont="1" applyFill="1" applyBorder="1" applyAlignment="1">
      <alignment vertical="center"/>
    </xf>
    <xf numFmtId="2" fontId="4" fillId="5" borderId="7" xfId="1" applyNumberFormat="1" applyFont="1" applyFill="1" applyBorder="1" applyAlignment="1">
      <alignment horizontal="center" vertical="center"/>
    </xf>
    <xf numFmtId="0" fontId="4" fillId="5" borderId="7" xfId="1" applyNumberFormat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left" vertical="center"/>
    </xf>
    <xf numFmtId="0" fontId="8" fillId="10" borderId="7" xfId="1" applyFont="1" applyFill="1" applyBorder="1" applyAlignment="1">
      <alignment horizontal="center" vertical="center"/>
    </xf>
    <xf numFmtId="0" fontId="4" fillId="10" borderId="7" xfId="1" applyFont="1" applyFill="1" applyBorder="1" applyAlignment="1">
      <alignment horizontal="center" vertical="center"/>
    </xf>
    <xf numFmtId="0" fontId="4" fillId="10" borderId="7" xfId="1" applyFont="1" applyFill="1" applyBorder="1" applyAlignment="1">
      <alignment horizontal="left" vertical="center"/>
    </xf>
    <xf numFmtId="0" fontId="12" fillId="10" borderId="7" xfId="1" applyFont="1" applyFill="1" applyBorder="1" applyAlignment="1">
      <alignment horizontal="left" vertical="center"/>
    </xf>
    <xf numFmtId="2" fontId="4" fillId="10" borderId="7" xfId="1" applyNumberFormat="1" applyFont="1" applyFill="1" applyBorder="1" applyAlignment="1">
      <alignment horizontal="center" vertical="center"/>
    </xf>
    <xf numFmtId="0" fontId="8" fillId="10" borderId="7" xfId="1" applyFont="1" applyFill="1" applyBorder="1" applyAlignment="1">
      <alignment vertical="center"/>
    </xf>
    <xf numFmtId="0" fontId="12" fillId="10" borderId="7" xfId="1" applyFont="1" applyFill="1" applyBorder="1" applyAlignment="1">
      <alignment vertical="center"/>
    </xf>
    <xf numFmtId="0" fontId="12" fillId="5" borderId="7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vertical="center" wrapText="1"/>
    </xf>
    <xf numFmtId="0" fontId="4" fillId="8" borderId="7" xfId="1" applyFont="1" applyFill="1" applyBorder="1" applyAlignment="1">
      <alignment horizontal="center" wrapText="1"/>
    </xf>
    <xf numFmtId="0" fontId="8" fillId="8" borderId="7" xfId="1" applyFont="1" applyFill="1" applyBorder="1" applyAlignment="1">
      <alignment wrapText="1"/>
    </xf>
    <xf numFmtId="0" fontId="4" fillId="11" borderId="7" xfId="0" applyFont="1" applyFill="1" applyBorder="1" applyAlignment="1">
      <alignment horizontal="center"/>
    </xf>
    <xf numFmtId="0" fontId="4" fillId="11" borderId="7" xfId="0" applyFont="1" applyFill="1" applyBorder="1"/>
    <xf numFmtId="0" fontId="12" fillId="11" borderId="7" xfId="1" applyFont="1" applyFill="1" applyBorder="1" applyAlignment="1">
      <alignment vertical="center" wrapText="1"/>
    </xf>
    <xf numFmtId="0" fontId="4" fillId="11" borderId="7" xfId="0" applyFont="1" applyFill="1" applyBorder="1" applyAlignment="1"/>
    <xf numFmtId="0" fontId="8" fillId="11" borderId="7" xfId="0" applyFont="1" applyFill="1" applyBorder="1" applyAlignment="1"/>
    <xf numFmtId="0" fontId="4" fillId="12" borderId="7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vertical="center"/>
    </xf>
    <xf numFmtId="0" fontId="4" fillId="12" borderId="7" xfId="0" applyFont="1" applyFill="1" applyBorder="1" applyAlignment="1"/>
    <xf numFmtId="2" fontId="4" fillId="12" borderId="7" xfId="0" applyNumberFormat="1" applyFont="1" applyFill="1" applyBorder="1" applyAlignment="1">
      <alignment horizontal="center"/>
    </xf>
    <xf numFmtId="0" fontId="8" fillId="12" borderId="7" xfId="0" applyFont="1" applyFill="1" applyBorder="1" applyAlignme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16" fillId="23" borderId="0" xfId="0" applyFont="1" applyFill="1" applyAlignment="1">
      <alignment horizontal="center" vertical="center" wrapText="1"/>
    </xf>
    <xf numFmtId="0" fontId="17" fillId="15" borderId="0" xfId="0" applyFont="1" applyFill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7" borderId="0" xfId="0" applyFont="1" applyFill="1" applyAlignment="1">
      <alignment horizontal="center" vertical="center" wrapText="1"/>
    </xf>
    <xf numFmtId="0" fontId="17" fillId="14" borderId="0" xfId="0" applyFont="1" applyFill="1" applyAlignment="1">
      <alignment horizontal="center" vertical="center" wrapText="1"/>
    </xf>
    <xf numFmtId="0" fontId="17" fillId="18" borderId="0" xfId="0" applyFont="1" applyFill="1" applyAlignment="1">
      <alignment horizontal="center" vertical="center" wrapText="1"/>
    </xf>
    <xf numFmtId="0" fontId="17" fillId="19" borderId="0" xfId="0" applyFont="1" applyFill="1" applyAlignment="1">
      <alignment horizontal="center" vertical="center" wrapText="1"/>
    </xf>
    <xf numFmtId="0" fontId="17" fillId="20" borderId="0" xfId="0" applyFont="1" applyFill="1" applyAlignment="1">
      <alignment horizontal="center" vertical="center" wrapText="1"/>
    </xf>
    <xf numFmtId="0" fontId="17" fillId="21" borderId="0" xfId="0" applyFont="1" applyFill="1" applyAlignment="1">
      <alignment horizontal="center" vertical="center" wrapText="1"/>
    </xf>
    <xf numFmtId="0" fontId="17" fillId="22" borderId="0" xfId="0" applyFont="1" applyFill="1" applyAlignment="1">
      <alignment horizontal="center" vertical="center" wrapText="1"/>
    </xf>
    <xf numFmtId="0" fontId="16" fillId="23" borderId="7" xfId="0" applyFont="1" applyFill="1" applyBorder="1" applyAlignment="1">
      <alignment horizontal="center" vertical="center" wrapText="1"/>
    </xf>
    <xf numFmtId="0" fontId="17" fillId="15" borderId="7" xfId="0" applyFont="1" applyFill="1" applyBorder="1" applyAlignment="1">
      <alignment horizontal="center" vertical="center" wrapText="1"/>
    </xf>
    <xf numFmtId="0" fontId="17" fillId="16" borderId="7" xfId="0" applyFont="1" applyFill="1" applyBorder="1" applyAlignment="1">
      <alignment horizontal="center" vertical="center" wrapText="1"/>
    </xf>
    <xf numFmtId="0" fontId="17" fillId="17" borderId="7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7" fillId="18" borderId="7" xfId="0" applyFont="1" applyFill="1" applyBorder="1" applyAlignment="1">
      <alignment horizontal="center" vertical="center" wrapText="1"/>
    </xf>
    <xf numFmtId="0" fontId="17" fillId="19" borderId="7" xfId="0" applyFont="1" applyFill="1" applyBorder="1" applyAlignment="1">
      <alignment horizontal="center" vertical="center" wrapText="1"/>
    </xf>
    <xf numFmtId="0" fontId="17" fillId="20" borderId="7" xfId="0" applyFont="1" applyFill="1" applyBorder="1" applyAlignment="1">
      <alignment horizontal="center" vertical="center" wrapText="1"/>
    </xf>
    <xf numFmtId="0" fontId="17" fillId="21" borderId="7" xfId="0" applyFont="1" applyFill="1" applyBorder="1" applyAlignment="1">
      <alignment horizontal="center" vertical="center" wrapText="1"/>
    </xf>
    <xf numFmtId="0" fontId="17" fillId="2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18" fillId="15" borderId="7" xfId="0" applyFont="1" applyFill="1" applyBorder="1" applyAlignment="1">
      <alignment horizontal="center" vertical="center" wrapText="1"/>
    </xf>
    <xf numFmtId="0" fontId="18" fillId="16" borderId="7" xfId="0" applyFont="1" applyFill="1" applyBorder="1" applyAlignment="1">
      <alignment horizontal="center" vertical="center" wrapText="1"/>
    </xf>
    <xf numFmtId="0" fontId="18" fillId="17" borderId="7" xfId="0" applyFont="1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18" fillId="18" borderId="7" xfId="0" applyFont="1" applyFill="1" applyBorder="1" applyAlignment="1">
      <alignment horizontal="center" vertical="center" wrapText="1"/>
    </xf>
    <xf numFmtId="0" fontId="18" fillId="19" borderId="7" xfId="0" applyFont="1" applyFill="1" applyBorder="1" applyAlignment="1">
      <alignment horizontal="center" vertical="center" wrapText="1"/>
    </xf>
    <xf numFmtId="0" fontId="18" fillId="20" borderId="7" xfId="0" applyFont="1" applyFill="1" applyBorder="1" applyAlignment="1">
      <alignment horizontal="center" vertical="center" wrapText="1"/>
    </xf>
    <xf numFmtId="0" fontId="18" fillId="21" borderId="7" xfId="0" applyFont="1" applyFill="1" applyBorder="1" applyAlignment="1">
      <alignment horizontal="center" vertical="center" wrapText="1"/>
    </xf>
    <xf numFmtId="0" fontId="18" fillId="22" borderId="7" xfId="0" applyFont="1" applyFill="1" applyBorder="1" applyAlignment="1">
      <alignment horizontal="center" vertical="center" wrapText="1"/>
    </xf>
    <xf numFmtId="0" fontId="15" fillId="22" borderId="0" xfId="0" applyFont="1" applyFill="1" applyAlignment="1">
      <alignment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46" fontId="21" fillId="0" borderId="24" xfId="0" applyNumberFormat="1" applyFont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vertical="center" wrapText="1"/>
    </xf>
    <xf numFmtId="46" fontId="21" fillId="24" borderId="24" xfId="0" applyNumberFormat="1" applyFont="1" applyFill="1" applyBorder="1" applyAlignment="1">
      <alignment horizontal="center" vertical="center" wrapText="1"/>
    </xf>
    <xf numFmtId="20" fontId="21" fillId="0" borderId="24" xfId="0" applyNumberFormat="1" applyFont="1" applyBorder="1" applyAlignment="1">
      <alignment horizontal="center" vertical="center" wrapText="1"/>
    </xf>
    <xf numFmtId="20" fontId="21" fillId="24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4" fillId="7" borderId="7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3" fillId="7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3" fillId="9" borderId="0" xfId="1" applyFont="1" applyFill="1" applyBorder="1" applyAlignment="1">
      <alignment horizontal="left"/>
    </xf>
    <xf numFmtId="0" fontId="14" fillId="9" borderId="0" xfId="1" applyFont="1" applyFill="1" applyBorder="1" applyAlignment="1">
      <alignment horizontal="left"/>
    </xf>
    <xf numFmtId="0" fontId="13" fillId="9" borderId="0" xfId="2" applyFont="1" applyFill="1" applyBorder="1" applyAlignment="1">
      <alignment horizontal="left"/>
    </xf>
    <xf numFmtId="0" fontId="3" fillId="0" borderId="7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13" borderId="0" xfId="1" applyFont="1" applyFill="1" applyBorder="1" applyAlignment="1">
      <alignment horizontal="left" vertical="center"/>
    </xf>
    <xf numFmtId="0" fontId="10" fillId="13" borderId="0" xfId="2" applyFont="1" applyFill="1" applyBorder="1" applyAlignment="1">
      <alignment horizontal="left" vertical="center"/>
    </xf>
    <xf numFmtId="0" fontId="16" fillId="14" borderId="0" xfId="0" applyFont="1" applyFill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 wrapText="1"/>
    </xf>
    <xf numFmtId="0" fontId="15" fillId="14" borderId="0" xfId="0" applyFont="1" applyFill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6">
    <cellStyle name="Millares 2" xfId="4"/>
    <cellStyle name="Millares 3" xfId="3"/>
    <cellStyle name="Normal" xfId="0" builtinId="0"/>
    <cellStyle name="Normal 2" xfId="1"/>
    <cellStyle name="Normal 2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'N-ing-Retención-Deserción'!$I$19</c:f>
              <c:strCache>
                <c:ptCount val="1"/>
                <c:pt idx="0">
                  <c:v>TOTAL DE ALUMNOS INSCRITOS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28-4BC4-BA2B-F5F18D0CA7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'N-ing-Retención-Deserción'!$H$20:$H$23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'N-ing-Retención-Deserción'!$I$20:$I$23</c:f>
              <c:numCache>
                <c:formatCode>General</c:formatCode>
                <c:ptCount val="4"/>
                <c:pt idx="0">
                  <c:v>73</c:v>
                </c:pt>
                <c:pt idx="1">
                  <c:v>87</c:v>
                </c:pt>
                <c:pt idx="2">
                  <c:v>98</c:v>
                </c:pt>
                <c:pt idx="3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28-4BC4-BA2B-F5F18D0CA79C}"/>
            </c:ext>
          </c:extLst>
        </c:ser>
        <c:ser>
          <c:idx val="1"/>
          <c:order val="1"/>
          <c:tx>
            <c:strRef>
              <c:f>'N-ing-Retención-Deserción'!$J$19</c:f>
              <c:strCache>
                <c:ptCount val="1"/>
                <c:pt idx="0">
                  <c:v>NUEVO INGRESO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'N-ing-Retención-Deserción'!$H$20:$H$23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'N-ing-Retención-Deserción'!$J$20:$J$23</c:f>
              <c:numCache>
                <c:formatCode>General</c:formatCode>
                <c:ptCount val="4"/>
                <c:pt idx="0">
                  <c:v>27</c:v>
                </c:pt>
                <c:pt idx="1">
                  <c:v>29</c:v>
                </c:pt>
                <c:pt idx="2">
                  <c:v>28</c:v>
                </c:pt>
                <c:pt idx="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8-4BC4-BA2B-F5F18D0CA79C}"/>
            </c:ext>
          </c:extLst>
        </c:ser>
        <c:ser>
          <c:idx val="2"/>
          <c:order val="2"/>
          <c:tx>
            <c:strRef>
              <c:f>'N-ing-Retención-Deserción'!$K$19</c:f>
              <c:strCache>
                <c:ptCount val="1"/>
                <c:pt idx="0">
                  <c:v>TASA DE RETENCIÓN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1.8518518518518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28-4BC4-BA2B-F5F18D0CA7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'N-ing-Retención-Deserción'!$H$20:$H$23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'N-ing-Retención-Deserción'!$K$20:$K$23</c:f>
              <c:numCache>
                <c:formatCode>General</c:formatCode>
                <c:ptCount val="4"/>
                <c:pt idx="0">
                  <c:v>16</c:v>
                </c:pt>
                <c:pt idx="1">
                  <c:v>85</c:v>
                </c:pt>
                <c:pt idx="2">
                  <c:v>22</c:v>
                </c:pt>
                <c:pt idx="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28-4BC4-BA2B-F5F18D0CA79C}"/>
            </c:ext>
          </c:extLst>
        </c:ser>
        <c:ser>
          <c:idx val="3"/>
          <c:order val="3"/>
          <c:tx>
            <c:strRef>
              <c:f>'N-ing-Retención-Deserción'!$L$19</c:f>
              <c:strCache>
                <c:ptCount val="1"/>
                <c:pt idx="0">
                  <c:v>TASA DE DESERCIÓN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'N-ing-Retención-Deserción'!$H$20:$H$23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'N-ing-Retención-Deserción'!$L$20:$L$23</c:f>
              <c:numCache>
                <c:formatCode>General</c:formatCode>
                <c:ptCount val="4"/>
                <c:pt idx="0">
                  <c:v>59</c:v>
                </c:pt>
                <c:pt idx="1">
                  <c:v>15</c:v>
                </c:pt>
                <c:pt idx="2">
                  <c:v>79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28-4BC4-BA2B-F5F18D0CA7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35156992"/>
        <c:axId val="835159072"/>
      </c:lineChart>
      <c:catAx>
        <c:axId val="83515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5159072"/>
        <c:crosses val="autoZero"/>
        <c:auto val="1"/>
        <c:lblAlgn val="ctr"/>
        <c:lblOffset val="100"/>
        <c:noMultiLvlLbl val="0"/>
      </c:catAx>
      <c:valAx>
        <c:axId val="83515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515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'N-ing-Retención-Deserción'!$I$19</c:f>
              <c:strCache>
                <c:ptCount val="1"/>
                <c:pt idx="0">
                  <c:v>TOTAL DE ALUMNOS INSCRITOS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'N-ing-Retención-Deserción'!$I$20:$I$24</c:f>
              <c:numCache>
                <c:formatCode>General</c:formatCode>
                <c:ptCount val="5"/>
                <c:pt idx="0">
                  <c:v>73</c:v>
                </c:pt>
                <c:pt idx="1">
                  <c:v>87</c:v>
                </c:pt>
                <c:pt idx="2">
                  <c:v>98</c:v>
                </c:pt>
                <c:pt idx="3">
                  <c:v>104</c:v>
                </c:pt>
                <c:pt idx="4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A-4665-B7E4-BDCEC49BFA1D}"/>
            </c:ext>
          </c:extLst>
        </c:ser>
        <c:ser>
          <c:idx val="1"/>
          <c:order val="1"/>
          <c:tx>
            <c:strRef>
              <c:f>'N-ing-Retención-Deserción'!$J$19</c:f>
              <c:strCache>
                <c:ptCount val="1"/>
                <c:pt idx="0">
                  <c:v>NUEVO INGRESO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'N-ing-Retención-Deserción'!$J$20:$J$24</c:f>
              <c:numCache>
                <c:formatCode>General</c:formatCode>
                <c:ptCount val="5"/>
                <c:pt idx="0">
                  <c:v>27</c:v>
                </c:pt>
                <c:pt idx="1">
                  <c:v>29</c:v>
                </c:pt>
                <c:pt idx="2">
                  <c:v>28</c:v>
                </c:pt>
                <c:pt idx="3">
                  <c:v>36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A-4665-B7E4-BDCEC49BFA1D}"/>
            </c:ext>
          </c:extLst>
        </c:ser>
        <c:ser>
          <c:idx val="2"/>
          <c:order val="2"/>
          <c:tx>
            <c:strRef>
              <c:f>'N-ing-Retención-Deserción'!$K$19</c:f>
              <c:strCache>
                <c:ptCount val="1"/>
                <c:pt idx="0">
                  <c:v>TASA DE RETENCIÓN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'N-ing-Retención-Deserción'!$K$20:$K$24</c:f>
              <c:numCache>
                <c:formatCode>General</c:formatCode>
                <c:ptCount val="5"/>
                <c:pt idx="0">
                  <c:v>16</c:v>
                </c:pt>
                <c:pt idx="1">
                  <c:v>85</c:v>
                </c:pt>
                <c:pt idx="2">
                  <c:v>22</c:v>
                </c:pt>
                <c:pt idx="3">
                  <c:v>24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A-4665-B7E4-BDCEC49BFA1D}"/>
            </c:ext>
          </c:extLst>
        </c:ser>
        <c:ser>
          <c:idx val="3"/>
          <c:order val="3"/>
          <c:tx>
            <c:strRef>
              <c:f>'N-ing-Retención-Deserción'!$L$19</c:f>
              <c:strCache>
                <c:ptCount val="1"/>
                <c:pt idx="0">
                  <c:v>TASA DE DESERCIÓN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'N-ing-Retención-Deserción'!$H$20:$H$24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'N-ing-Retención-Deserción'!$L$20:$L$24</c:f>
              <c:numCache>
                <c:formatCode>General</c:formatCode>
                <c:ptCount val="5"/>
                <c:pt idx="0">
                  <c:v>59</c:v>
                </c:pt>
                <c:pt idx="1">
                  <c:v>15</c:v>
                </c:pt>
                <c:pt idx="2">
                  <c:v>79</c:v>
                </c:pt>
                <c:pt idx="3">
                  <c:v>67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A-4665-B7E4-BDCEC49BFA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0406944"/>
        <c:axId val="480383648"/>
        <c:axId val="0"/>
      </c:bar3DChart>
      <c:catAx>
        <c:axId val="48040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0383648"/>
        <c:crosses val="autoZero"/>
        <c:auto val="1"/>
        <c:lblAlgn val="ctr"/>
        <c:lblOffset val="100"/>
        <c:noMultiLvlLbl val="0"/>
      </c:catAx>
      <c:valAx>
        <c:axId val="480383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040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323849</xdr:colOff>
      <xdr:row>25</xdr:row>
      <xdr:rowOff>71437</xdr:rowOff>
    </xdr:from>
    <xdr:to>
      <xdr:col>13</xdr:col>
      <xdr:colOff>371474</xdr:colOff>
      <xdr:row>31</xdr:row>
      <xdr:rowOff>76200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633412</xdr:colOff>
      <xdr:row>65</xdr:row>
      <xdr:rowOff>166687</xdr:rowOff>
    </xdr:from>
    <xdr:to>
      <xdr:col>10</xdr:col>
      <xdr:colOff>633412</xdr:colOff>
      <xdr:row>80</xdr:row>
      <xdr:rowOff>52387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1</xdr:col>
      <xdr:colOff>19050</xdr:colOff>
      <xdr:row>4</xdr:row>
      <xdr:rowOff>85725</xdr:rowOff>
    </xdr:to>
    <xdr:pic>
      <xdr:nvPicPr>
        <xdr:cNvPr id="2" name="Imagen 1" descr="http://administrativo.uaaan.mx/images/escud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7810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307</xdr:row>
      <xdr:rowOff>171450</xdr:rowOff>
    </xdr:from>
    <xdr:to>
      <xdr:col>1</xdr:col>
      <xdr:colOff>19050</xdr:colOff>
      <xdr:row>310</xdr:row>
      <xdr:rowOff>190500</xdr:rowOff>
    </xdr:to>
    <xdr:pic>
      <xdr:nvPicPr>
        <xdr:cNvPr id="4" name="Imagen 3" descr="http://administrativo.uaaan.mx/images/escud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57425"/>
          <a:ext cx="7810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2"/>
  <sheetViews>
    <sheetView topLeftCell="A16" workbookViewId="0">
      <selection activeCell="K32" sqref="K32"/>
    </sheetView>
  </sheetViews>
  <sheetFormatPr baseColWidth="10" defaultRowHeight="15" x14ac:dyDescent="0.25"/>
  <cols>
    <col min="2" max="2" width="55.42578125" bestFit="1" customWidth="1"/>
  </cols>
  <sheetData>
    <row r="2" spans="1:5" ht="21.75" thickBot="1" x14ac:dyDescent="0.4">
      <c r="D2" s="41"/>
    </row>
    <row r="3" spans="1:5" x14ac:dyDescent="0.25">
      <c r="A3" s="202" t="s">
        <v>0</v>
      </c>
      <c r="B3" s="1"/>
      <c r="C3" s="4" t="s">
        <v>1</v>
      </c>
      <c r="D3" s="2" t="s">
        <v>2</v>
      </c>
      <c r="E3" s="3" t="s">
        <v>3</v>
      </c>
    </row>
    <row r="4" spans="1:5" x14ac:dyDescent="0.25">
      <c r="A4" s="203"/>
      <c r="B4" s="6" t="s">
        <v>4</v>
      </c>
    </row>
    <row r="5" spans="1:5" x14ac:dyDescent="0.25">
      <c r="A5" s="203"/>
      <c r="B5" s="6" t="s">
        <v>5</v>
      </c>
      <c r="C5" s="9">
        <v>71</v>
      </c>
      <c r="D5" s="7">
        <v>90</v>
      </c>
      <c r="E5" s="8">
        <f>+C5+D5</f>
        <v>161</v>
      </c>
    </row>
    <row r="6" spans="1:5" x14ac:dyDescent="0.25">
      <c r="A6" s="203"/>
      <c r="B6" s="6" t="s">
        <v>6</v>
      </c>
      <c r="C6" s="9">
        <v>20</v>
      </c>
      <c r="D6" s="7">
        <v>25</v>
      </c>
      <c r="E6" s="8">
        <f>+C6+D6</f>
        <v>45</v>
      </c>
    </row>
    <row r="7" spans="1:5" x14ac:dyDescent="0.25">
      <c r="A7" s="203"/>
      <c r="B7" s="6" t="s">
        <v>7</v>
      </c>
      <c r="C7" s="9">
        <f t="shared" ref="C7:E7" si="0">SUM(C6*100)/C5</f>
        <v>28.169014084507044</v>
      </c>
      <c r="D7" s="7">
        <f t="shared" si="0"/>
        <v>27.777777777777779</v>
      </c>
      <c r="E7" s="8">
        <f t="shared" si="0"/>
        <v>27.950310559006212</v>
      </c>
    </row>
    <row r="8" spans="1:5" x14ac:dyDescent="0.25">
      <c r="A8" s="203"/>
      <c r="B8" s="6" t="s">
        <v>8</v>
      </c>
      <c r="C8" s="9">
        <f t="shared" ref="C8:E8" si="1">100-C7</f>
        <v>71.83098591549296</v>
      </c>
      <c r="D8" s="7">
        <f t="shared" si="1"/>
        <v>72.222222222222229</v>
      </c>
      <c r="E8" s="8">
        <f t="shared" si="1"/>
        <v>72.049689440993788</v>
      </c>
    </row>
    <row r="9" spans="1:5" x14ac:dyDescent="0.25">
      <c r="A9" s="203"/>
      <c r="B9" s="6" t="s">
        <v>9</v>
      </c>
      <c r="C9" s="9">
        <v>32</v>
      </c>
      <c r="D9" s="7">
        <v>38</v>
      </c>
      <c r="E9" s="8">
        <f>+C9+D9</f>
        <v>70</v>
      </c>
    </row>
    <row r="10" spans="1:5" ht="15.75" thickBot="1" x14ac:dyDescent="0.3">
      <c r="A10" s="204"/>
      <c r="B10" s="10" t="s">
        <v>10</v>
      </c>
      <c r="C10" s="13">
        <f t="shared" ref="C10:E10" si="2">SUM(C9*100)/C5</f>
        <v>45.070422535211264</v>
      </c>
      <c r="D10" s="11">
        <f t="shared" si="2"/>
        <v>42.222222222222221</v>
      </c>
      <c r="E10" s="12">
        <f t="shared" si="2"/>
        <v>43.478260869565219</v>
      </c>
    </row>
    <row r="11" spans="1:5" ht="9" customHeight="1" thickBot="1" x14ac:dyDescent="0.3"/>
    <row r="12" spans="1:5" x14ac:dyDescent="0.25">
      <c r="A12" s="205" t="s">
        <v>11</v>
      </c>
      <c r="B12" s="14"/>
      <c r="C12" s="17" t="s">
        <v>1</v>
      </c>
      <c r="D12" s="15" t="s">
        <v>2</v>
      </c>
      <c r="E12" s="16" t="s">
        <v>3</v>
      </c>
    </row>
    <row r="13" spans="1:5" x14ac:dyDescent="0.25">
      <c r="A13" s="206"/>
      <c r="B13" s="18" t="s">
        <v>4</v>
      </c>
      <c r="C13" s="21">
        <v>16</v>
      </c>
      <c r="D13" s="19">
        <v>16</v>
      </c>
      <c r="E13" s="20">
        <f>+C13+D13</f>
        <v>32</v>
      </c>
    </row>
    <row r="14" spans="1:5" x14ac:dyDescent="0.25">
      <c r="A14" s="206"/>
      <c r="B14" s="18" t="s">
        <v>5</v>
      </c>
      <c r="C14" s="21">
        <v>84</v>
      </c>
      <c r="D14" s="19">
        <v>100</v>
      </c>
      <c r="E14" s="20">
        <f>+C14+D14</f>
        <v>184</v>
      </c>
    </row>
    <row r="15" spans="1:5" x14ac:dyDescent="0.25">
      <c r="A15" s="206"/>
      <c r="B15" s="18" t="s">
        <v>6</v>
      </c>
      <c r="C15" s="21">
        <v>33</v>
      </c>
      <c r="D15" s="19">
        <v>48</v>
      </c>
      <c r="E15" s="20">
        <f>+C15+D15</f>
        <v>81</v>
      </c>
    </row>
    <row r="16" spans="1:5" x14ac:dyDescent="0.25">
      <c r="A16" s="206"/>
      <c r="B16" s="18" t="s">
        <v>7</v>
      </c>
      <c r="C16" s="21">
        <f t="shared" ref="C16:E16" si="3">SUM(C15*100)/C14</f>
        <v>39.285714285714285</v>
      </c>
      <c r="D16" s="19">
        <f t="shared" si="3"/>
        <v>48</v>
      </c>
      <c r="E16" s="20">
        <f t="shared" si="3"/>
        <v>44.021739130434781</v>
      </c>
    </row>
    <row r="17" spans="1:5" x14ac:dyDescent="0.25">
      <c r="A17" s="206"/>
      <c r="B17" s="18" t="s">
        <v>8</v>
      </c>
      <c r="C17" s="21">
        <f t="shared" ref="C17:E17" si="4">100-C16</f>
        <v>60.714285714285715</v>
      </c>
      <c r="D17" s="19">
        <f t="shared" si="4"/>
        <v>52</v>
      </c>
      <c r="E17" s="20">
        <f t="shared" si="4"/>
        <v>55.978260869565219</v>
      </c>
    </row>
    <row r="18" spans="1:5" x14ac:dyDescent="0.25">
      <c r="A18" s="206"/>
      <c r="B18" s="18" t="s">
        <v>9</v>
      </c>
      <c r="C18" s="21">
        <v>34</v>
      </c>
      <c r="D18" s="19">
        <v>40</v>
      </c>
      <c r="E18" s="20">
        <f>+C18+D18</f>
        <v>74</v>
      </c>
    </row>
    <row r="19" spans="1:5" ht="15.75" thickBot="1" x14ac:dyDescent="0.3">
      <c r="A19" s="207"/>
      <c r="B19" s="22" t="s">
        <v>10</v>
      </c>
      <c r="C19" s="25">
        <f t="shared" ref="C19:E19" si="5">SUM(C18*100)/C14</f>
        <v>40.476190476190474</v>
      </c>
      <c r="D19" s="23">
        <f t="shared" si="5"/>
        <v>40</v>
      </c>
      <c r="E19" s="24">
        <f t="shared" si="5"/>
        <v>40.217391304347828</v>
      </c>
    </row>
    <row r="20" spans="1:5" ht="9" customHeight="1" thickBot="1" x14ac:dyDescent="0.3">
      <c r="A20" s="26"/>
      <c r="B20" s="27"/>
      <c r="C20" s="30"/>
      <c r="D20" s="28"/>
      <c r="E20" s="29"/>
    </row>
    <row r="21" spans="1:5" x14ac:dyDescent="0.25">
      <c r="A21" s="202" t="s">
        <v>12</v>
      </c>
      <c r="B21" s="1"/>
      <c r="C21" s="4" t="s">
        <v>1</v>
      </c>
      <c r="D21" s="2" t="s">
        <v>2</v>
      </c>
      <c r="E21" s="5" t="s">
        <v>3</v>
      </c>
    </row>
    <row r="22" spans="1:5" x14ac:dyDescent="0.25">
      <c r="A22" s="203"/>
      <c r="B22" s="6" t="s">
        <v>4</v>
      </c>
    </row>
    <row r="23" spans="1:5" x14ac:dyDescent="0.25">
      <c r="A23" s="203"/>
      <c r="B23" s="6" t="s">
        <v>5</v>
      </c>
      <c r="C23" s="9">
        <v>70</v>
      </c>
      <c r="D23" s="7">
        <v>72</v>
      </c>
      <c r="E23" s="8">
        <f>+C23+D23</f>
        <v>142</v>
      </c>
    </row>
    <row r="24" spans="1:5" x14ac:dyDescent="0.25">
      <c r="A24" s="203"/>
      <c r="B24" s="6" t="s">
        <v>6</v>
      </c>
      <c r="C24" s="9">
        <v>26</v>
      </c>
      <c r="D24" s="7">
        <v>26</v>
      </c>
      <c r="E24" s="8">
        <f>+C24+D24</f>
        <v>52</v>
      </c>
    </row>
    <row r="25" spans="1:5" x14ac:dyDescent="0.25">
      <c r="A25" s="203"/>
      <c r="B25" s="6" t="s">
        <v>7</v>
      </c>
      <c r="C25" s="9">
        <f t="shared" ref="C25:E25" si="6">SUM(C24*100)/C23</f>
        <v>37.142857142857146</v>
      </c>
      <c r="D25" s="7">
        <f t="shared" si="6"/>
        <v>36.111111111111114</v>
      </c>
      <c r="E25" s="8">
        <f t="shared" si="6"/>
        <v>36.619718309859152</v>
      </c>
    </row>
    <row r="26" spans="1:5" x14ac:dyDescent="0.25">
      <c r="A26" s="203"/>
      <c r="B26" s="6" t="s">
        <v>8</v>
      </c>
      <c r="C26" s="9">
        <f t="shared" ref="C26:E26" si="7">100-C25</f>
        <v>62.857142857142854</v>
      </c>
      <c r="D26" s="7">
        <f t="shared" si="7"/>
        <v>63.888888888888886</v>
      </c>
      <c r="E26" s="8">
        <f t="shared" si="7"/>
        <v>63.380281690140848</v>
      </c>
    </row>
    <row r="27" spans="1:5" x14ac:dyDescent="0.25">
      <c r="A27" s="203"/>
      <c r="B27" s="6" t="s">
        <v>9</v>
      </c>
      <c r="C27" s="9">
        <v>33</v>
      </c>
      <c r="D27" s="7">
        <v>33</v>
      </c>
      <c r="E27" s="8">
        <f>+C27+D27</f>
        <v>66</v>
      </c>
    </row>
    <row r="28" spans="1:5" ht="15.75" thickBot="1" x14ac:dyDescent="0.3">
      <c r="A28" s="204"/>
      <c r="B28" s="10" t="s">
        <v>10</v>
      </c>
      <c r="C28" s="13">
        <f t="shared" ref="C28:E28" si="8">SUM(C27*100)/C23</f>
        <v>47.142857142857146</v>
      </c>
      <c r="D28" s="11">
        <f t="shared" si="8"/>
        <v>45.833333333333336</v>
      </c>
      <c r="E28" s="12">
        <f t="shared" si="8"/>
        <v>46.478873239436616</v>
      </c>
    </row>
    <row r="29" spans="1:5" ht="9" customHeight="1" thickBot="1" x14ac:dyDescent="0.3">
      <c r="A29" s="26"/>
      <c r="B29" s="27"/>
      <c r="C29" s="30"/>
      <c r="D29" s="28"/>
      <c r="E29" s="29"/>
    </row>
    <row r="30" spans="1:5" x14ac:dyDescent="0.25">
      <c r="A30" s="199" t="s">
        <v>13</v>
      </c>
      <c r="B30" s="14"/>
      <c r="C30" s="33" t="s">
        <v>1</v>
      </c>
      <c r="D30" s="31" t="s">
        <v>2</v>
      </c>
      <c r="E30" s="32" t="s">
        <v>3</v>
      </c>
    </row>
    <row r="31" spans="1:5" x14ac:dyDescent="0.25">
      <c r="A31" s="200"/>
      <c r="B31" s="18" t="s">
        <v>4</v>
      </c>
      <c r="C31" s="21">
        <v>11</v>
      </c>
      <c r="D31" s="19">
        <v>18</v>
      </c>
      <c r="E31" s="20">
        <f>C31+D31</f>
        <v>29</v>
      </c>
    </row>
    <row r="32" spans="1:5" x14ac:dyDescent="0.25">
      <c r="A32" s="200"/>
      <c r="B32" s="18" t="s">
        <v>5</v>
      </c>
      <c r="C32" s="21">
        <v>76</v>
      </c>
      <c r="D32" s="19">
        <v>84</v>
      </c>
      <c r="E32" s="20">
        <f>C32+D32</f>
        <v>160</v>
      </c>
    </row>
    <row r="33" spans="1:5" x14ac:dyDescent="0.25">
      <c r="A33" s="200"/>
      <c r="B33" s="18" t="s">
        <v>6</v>
      </c>
      <c r="C33" s="21">
        <v>28</v>
      </c>
      <c r="D33" s="19">
        <v>24</v>
      </c>
      <c r="E33" s="20">
        <f>C33+D33</f>
        <v>52</v>
      </c>
    </row>
    <row r="34" spans="1:5" x14ac:dyDescent="0.25">
      <c r="A34" s="200"/>
      <c r="B34" s="18" t="s">
        <v>7</v>
      </c>
      <c r="C34" s="21">
        <f t="shared" ref="C34:E34" si="9">SUM(C33*100)/C32</f>
        <v>36.842105263157897</v>
      </c>
      <c r="D34" s="19">
        <f t="shared" si="9"/>
        <v>28.571428571428573</v>
      </c>
      <c r="E34" s="20">
        <f t="shared" si="9"/>
        <v>32.5</v>
      </c>
    </row>
    <row r="35" spans="1:5" x14ac:dyDescent="0.25">
      <c r="A35" s="200"/>
      <c r="B35" s="18" t="s">
        <v>8</v>
      </c>
      <c r="C35" s="21">
        <f t="shared" ref="C35:E35" si="10">100-C34</f>
        <v>63.157894736842103</v>
      </c>
      <c r="D35" s="19">
        <f t="shared" si="10"/>
        <v>71.428571428571431</v>
      </c>
      <c r="E35" s="20">
        <f t="shared" si="10"/>
        <v>67.5</v>
      </c>
    </row>
    <row r="36" spans="1:5" x14ac:dyDescent="0.25">
      <c r="A36" s="200"/>
      <c r="B36" s="18" t="s">
        <v>9</v>
      </c>
      <c r="C36" s="21">
        <v>38</v>
      </c>
      <c r="D36" s="19">
        <v>36</v>
      </c>
      <c r="E36" s="20">
        <f>+C36+D36</f>
        <v>74</v>
      </c>
    </row>
    <row r="37" spans="1:5" ht="15.75" thickBot="1" x14ac:dyDescent="0.3">
      <c r="A37" s="201"/>
      <c r="B37" s="22" t="s">
        <v>10</v>
      </c>
      <c r="C37" s="25">
        <f t="shared" ref="C37:E37" si="11">SUM(C36*100)/C32</f>
        <v>50</v>
      </c>
      <c r="D37" s="23">
        <f t="shared" si="11"/>
        <v>42.857142857142854</v>
      </c>
      <c r="E37" s="24">
        <f t="shared" si="11"/>
        <v>46.25</v>
      </c>
    </row>
    <row r="38" spans="1:5" ht="9" customHeight="1" thickBot="1" x14ac:dyDescent="0.3">
      <c r="A38" s="26"/>
      <c r="B38" s="27"/>
      <c r="C38" s="30"/>
      <c r="D38" s="28"/>
      <c r="E38" s="29"/>
    </row>
    <row r="39" spans="1:5" x14ac:dyDescent="0.25">
      <c r="A39" s="202" t="s">
        <v>14</v>
      </c>
      <c r="B39" s="1"/>
      <c r="C39" s="36" t="s">
        <v>1</v>
      </c>
      <c r="D39" s="34" t="s">
        <v>2</v>
      </c>
      <c r="E39" s="35" t="s">
        <v>3</v>
      </c>
    </row>
    <row r="40" spans="1:5" x14ac:dyDescent="0.25">
      <c r="A40" s="203"/>
      <c r="B40" s="6" t="s">
        <v>4</v>
      </c>
    </row>
    <row r="41" spans="1:5" x14ac:dyDescent="0.25">
      <c r="A41" s="203"/>
      <c r="B41" s="6" t="s">
        <v>5</v>
      </c>
      <c r="C41" s="9">
        <v>55</v>
      </c>
      <c r="D41" s="7">
        <v>57</v>
      </c>
      <c r="E41" s="8">
        <f>C41+D41</f>
        <v>112</v>
      </c>
    </row>
    <row r="42" spans="1:5" x14ac:dyDescent="0.25">
      <c r="A42" s="203"/>
      <c r="B42" s="6" t="s">
        <v>6</v>
      </c>
      <c r="C42" s="9">
        <v>14</v>
      </c>
      <c r="D42" s="7">
        <v>12</v>
      </c>
      <c r="E42" s="8">
        <f>C42+D42</f>
        <v>26</v>
      </c>
    </row>
    <row r="43" spans="1:5" x14ac:dyDescent="0.25">
      <c r="A43" s="203"/>
      <c r="B43" s="6" t="s">
        <v>7</v>
      </c>
      <c r="C43" s="9">
        <f t="shared" ref="C43:E43" si="12">SUM(C42*100)/C41</f>
        <v>25.454545454545453</v>
      </c>
      <c r="D43" s="7">
        <f t="shared" si="12"/>
        <v>21.05263157894737</v>
      </c>
      <c r="E43" s="8">
        <f t="shared" si="12"/>
        <v>23.214285714285715</v>
      </c>
    </row>
    <row r="44" spans="1:5" x14ac:dyDescent="0.25">
      <c r="A44" s="203"/>
      <c r="B44" s="6" t="s">
        <v>8</v>
      </c>
      <c r="C44" s="9">
        <f t="shared" ref="C44:E44" si="13">100-C43</f>
        <v>74.545454545454547</v>
      </c>
      <c r="D44" s="7">
        <f t="shared" si="13"/>
        <v>78.94736842105263</v>
      </c>
      <c r="E44" s="8">
        <f t="shared" si="13"/>
        <v>76.785714285714278</v>
      </c>
    </row>
    <row r="45" spans="1:5" x14ac:dyDescent="0.25">
      <c r="A45" s="203"/>
      <c r="B45" s="6" t="s">
        <v>9</v>
      </c>
      <c r="C45" s="9">
        <v>22</v>
      </c>
      <c r="D45" s="7">
        <v>20</v>
      </c>
      <c r="E45" s="8">
        <f>+C45+D45</f>
        <v>42</v>
      </c>
    </row>
    <row r="46" spans="1:5" ht="15.75" thickBot="1" x14ac:dyDescent="0.3">
      <c r="A46" s="204"/>
      <c r="B46" s="10" t="s">
        <v>10</v>
      </c>
      <c r="C46" s="13">
        <f t="shared" ref="C46:E46" si="14">SUM(C45*100)/C41</f>
        <v>40</v>
      </c>
      <c r="D46" s="11">
        <f t="shared" si="14"/>
        <v>35.087719298245617</v>
      </c>
      <c r="E46" s="12">
        <f t="shared" si="14"/>
        <v>37.5</v>
      </c>
    </row>
    <row r="47" spans="1:5" ht="9" customHeight="1" thickBot="1" x14ac:dyDescent="0.3">
      <c r="A47" s="26"/>
      <c r="B47" s="27"/>
      <c r="C47" s="30"/>
      <c r="D47" s="28"/>
      <c r="E47" s="29"/>
    </row>
    <row r="48" spans="1:5" x14ac:dyDescent="0.25">
      <c r="A48" s="205" t="s">
        <v>15</v>
      </c>
      <c r="B48" s="14"/>
      <c r="C48" s="33" t="s">
        <v>1</v>
      </c>
      <c r="D48" s="31" t="s">
        <v>2</v>
      </c>
      <c r="E48" s="37" t="s">
        <v>3</v>
      </c>
    </row>
    <row r="49" spans="1:5" x14ac:dyDescent="0.25">
      <c r="A49" s="206"/>
      <c r="B49" s="18" t="s">
        <v>4</v>
      </c>
      <c r="C49" s="21">
        <v>17</v>
      </c>
      <c r="D49" s="19">
        <v>13</v>
      </c>
      <c r="E49" s="20">
        <f>+C49+D49</f>
        <v>30</v>
      </c>
    </row>
    <row r="50" spans="1:5" x14ac:dyDescent="0.25">
      <c r="A50" s="206"/>
      <c r="B50" s="18" t="s">
        <v>5</v>
      </c>
      <c r="C50" s="21">
        <v>58</v>
      </c>
      <c r="D50" s="19">
        <v>59</v>
      </c>
      <c r="E50" s="20">
        <f>+C50+D50</f>
        <v>117</v>
      </c>
    </row>
    <row r="51" spans="1:5" x14ac:dyDescent="0.25">
      <c r="A51" s="206"/>
      <c r="B51" s="18" t="s">
        <v>6</v>
      </c>
      <c r="C51" s="21">
        <v>23</v>
      </c>
      <c r="D51" s="19">
        <v>14</v>
      </c>
      <c r="E51" s="20">
        <f>+C51+D51</f>
        <v>37</v>
      </c>
    </row>
    <row r="52" spans="1:5" x14ac:dyDescent="0.25">
      <c r="A52" s="206"/>
      <c r="B52" s="18" t="s">
        <v>7</v>
      </c>
      <c r="C52" s="21">
        <f t="shared" ref="C52:E52" si="15">SUM(C51*100)/C50</f>
        <v>39.655172413793103</v>
      </c>
      <c r="D52" s="19">
        <f t="shared" si="15"/>
        <v>23.728813559322035</v>
      </c>
      <c r="E52" s="20">
        <f t="shared" si="15"/>
        <v>31.623931623931625</v>
      </c>
    </row>
    <row r="53" spans="1:5" x14ac:dyDescent="0.25">
      <c r="A53" s="206"/>
      <c r="B53" s="18" t="s">
        <v>8</v>
      </c>
      <c r="C53" s="21">
        <f t="shared" ref="C53:E53" si="16">100-C52</f>
        <v>60.344827586206897</v>
      </c>
      <c r="D53" s="19">
        <f t="shared" si="16"/>
        <v>76.271186440677965</v>
      </c>
      <c r="E53" s="20">
        <f t="shared" si="16"/>
        <v>68.376068376068375</v>
      </c>
    </row>
    <row r="54" spans="1:5" x14ac:dyDescent="0.25">
      <c r="A54" s="206"/>
      <c r="B54" s="18" t="s">
        <v>9</v>
      </c>
      <c r="C54" s="21">
        <v>23</v>
      </c>
      <c r="D54" s="19">
        <v>18</v>
      </c>
      <c r="E54" s="20">
        <f>+C54+D54</f>
        <v>41</v>
      </c>
    </row>
    <row r="55" spans="1:5" ht="15.75" thickBot="1" x14ac:dyDescent="0.3">
      <c r="A55" s="207"/>
      <c r="B55" s="22" t="s">
        <v>10</v>
      </c>
      <c r="C55" s="25">
        <f t="shared" ref="C55:E55" si="17">SUM(C54*100)/C50</f>
        <v>39.655172413793103</v>
      </c>
      <c r="D55" s="23">
        <f t="shared" si="17"/>
        <v>30.508474576271187</v>
      </c>
      <c r="E55" s="24">
        <f t="shared" si="17"/>
        <v>35.042735042735046</v>
      </c>
    </row>
    <row r="56" spans="1:5" ht="9" customHeight="1" thickBot="1" x14ac:dyDescent="0.3">
      <c r="A56" s="26"/>
      <c r="B56" s="27"/>
      <c r="C56" s="30"/>
      <c r="D56" s="28"/>
      <c r="E56" s="29"/>
    </row>
    <row r="57" spans="1:5" x14ac:dyDescent="0.25">
      <c r="A57" s="202" t="s">
        <v>16</v>
      </c>
      <c r="B57" s="1"/>
      <c r="C57" s="36" t="s">
        <v>1</v>
      </c>
      <c r="D57" s="34" t="s">
        <v>2</v>
      </c>
      <c r="E57" s="35" t="s">
        <v>3</v>
      </c>
    </row>
    <row r="58" spans="1:5" x14ac:dyDescent="0.25">
      <c r="A58" s="203"/>
      <c r="B58" s="6" t="s">
        <v>4</v>
      </c>
    </row>
    <row r="59" spans="1:5" x14ac:dyDescent="0.25">
      <c r="A59" s="203"/>
      <c r="B59" s="6" t="s">
        <v>5</v>
      </c>
      <c r="C59" s="9">
        <v>36</v>
      </c>
      <c r="D59" s="7">
        <v>41</v>
      </c>
      <c r="E59" s="8">
        <v>77</v>
      </c>
    </row>
    <row r="60" spans="1:5" x14ac:dyDescent="0.25">
      <c r="A60" s="203"/>
      <c r="B60" s="6" t="s">
        <v>6</v>
      </c>
      <c r="C60" s="9">
        <v>5</v>
      </c>
      <c r="D60" s="7">
        <v>7</v>
      </c>
      <c r="E60" s="8">
        <f>SUM(C60:D60)</f>
        <v>12</v>
      </c>
    </row>
    <row r="61" spans="1:5" x14ac:dyDescent="0.25">
      <c r="A61" s="203"/>
      <c r="B61" s="6" t="s">
        <v>7</v>
      </c>
      <c r="C61" s="9">
        <v>13.888888888888889</v>
      </c>
      <c r="D61" s="7">
        <v>17.073170731707318</v>
      </c>
      <c r="E61" s="8">
        <v>15.584415584415584</v>
      </c>
    </row>
    <row r="62" spans="1:5" x14ac:dyDescent="0.25">
      <c r="A62" s="203"/>
      <c r="B62" s="6" t="s">
        <v>8</v>
      </c>
      <c r="C62" s="9">
        <v>86.111111111111114</v>
      </c>
      <c r="D62" s="7">
        <v>82.926829268292678</v>
      </c>
      <c r="E62" s="8">
        <v>84.415584415584419</v>
      </c>
    </row>
    <row r="63" spans="1:5" x14ac:dyDescent="0.25">
      <c r="A63" s="203"/>
      <c r="B63" s="6" t="s">
        <v>9</v>
      </c>
      <c r="C63" s="9">
        <v>18</v>
      </c>
      <c r="D63" s="7">
        <v>9</v>
      </c>
      <c r="E63" s="8">
        <f>SUM(C63:D63)</f>
        <v>27</v>
      </c>
    </row>
    <row r="64" spans="1:5" ht="15.75" thickBot="1" x14ac:dyDescent="0.3">
      <c r="A64" s="204"/>
      <c r="B64" s="10" t="s">
        <v>10</v>
      </c>
      <c r="C64" s="13">
        <v>47.222222222222221</v>
      </c>
      <c r="D64" s="11">
        <v>21.951219512195124</v>
      </c>
      <c r="E64" s="12">
        <v>33.766233766233768</v>
      </c>
    </row>
    <row r="65" spans="1:5" ht="9" customHeight="1" thickBot="1" x14ac:dyDescent="0.3">
      <c r="A65" s="26"/>
      <c r="B65" s="27"/>
      <c r="C65" s="30"/>
      <c r="D65" s="28"/>
      <c r="E65" s="29"/>
    </row>
    <row r="66" spans="1:5" x14ac:dyDescent="0.25">
      <c r="A66" s="199" t="s">
        <v>17</v>
      </c>
      <c r="B66" s="14"/>
      <c r="C66" s="33" t="s">
        <v>1</v>
      </c>
      <c r="D66" s="31" t="s">
        <v>2</v>
      </c>
      <c r="E66" s="32" t="s">
        <v>3</v>
      </c>
    </row>
    <row r="67" spans="1:5" x14ac:dyDescent="0.25">
      <c r="A67" s="200"/>
      <c r="B67" s="18" t="s">
        <v>4</v>
      </c>
      <c r="C67" s="21">
        <v>17</v>
      </c>
      <c r="D67" s="19">
        <v>15</v>
      </c>
      <c r="E67" s="20">
        <f>+C67+D67</f>
        <v>32</v>
      </c>
    </row>
    <row r="68" spans="1:5" x14ac:dyDescent="0.25">
      <c r="A68" s="200"/>
      <c r="B68" s="18" t="s">
        <v>5</v>
      </c>
      <c r="C68" s="21">
        <v>52</v>
      </c>
      <c r="D68" s="19">
        <v>50</v>
      </c>
      <c r="E68" s="20">
        <f>C68+D68</f>
        <v>102</v>
      </c>
    </row>
    <row r="69" spans="1:5" x14ac:dyDescent="0.25">
      <c r="A69" s="200"/>
      <c r="B69" s="18" t="s">
        <v>6</v>
      </c>
      <c r="C69" s="21">
        <v>16</v>
      </c>
      <c r="D69" s="19">
        <v>13</v>
      </c>
      <c r="E69" s="20">
        <f>C69+D69</f>
        <v>29</v>
      </c>
    </row>
    <row r="70" spans="1:5" x14ac:dyDescent="0.25">
      <c r="A70" s="200"/>
      <c r="B70" s="18" t="s">
        <v>7</v>
      </c>
      <c r="C70" s="21">
        <f t="shared" ref="C70:E70" si="18">SUM(C69*100)/C68</f>
        <v>30.76923076923077</v>
      </c>
      <c r="D70" s="19">
        <f t="shared" si="18"/>
        <v>26</v>
      </c>
      <c r="E70" s="20">
        <f t="shared" si="18"/>
        <v>28.431372549019606</v>
      </c>
    </row>
    <row r="71" spans="1:5" x14ac:dyDescent="0.25">
      <c r="A71" s="200"/>
      <c r="B71" s="18" t="s">
        <v>8</v>
      </c>
      <c r="C71" s="21">
        <f t="shared" ref="C71:E71" si="19">100-C70</f>
        <v>69.230769230769226</v>
      </c>
      <c r="D71" s="19">
        <f t="shared" si="19"/>
        <v>74</v>
      </c>
      <c r="E71" s="20">
        <f t="shared" si="19"/>
        <v>71.568627450980387</v>
      </c>
    </row>
    <row r="72" spans="1:5" x14ac:dyDescent="0.25">
      <c r="A72" s="200"/>
      <c r="B72" s="18" t="s">
        <v>9</v>
      </c>
      <c r="C72" s="21">
        <v>20</v>
      </c>
      <c r="D72" s="19">
        <v>21</v>
      </c>
      <c r="E72" s="20">
        <f>+C72+D72</f>
        <v>41</v>
      </c>
    </row>
    <row r="73" spans="1:5" ht="15.75" thickBot="1" x14ac:dyDescent="0.3">
      <c r="A73" s="201"/>
      <c r="B73" s="22" t="s">
        <v>10</v>
      </c>
      <c r="C73" s="25">
        <f t="shared" ref="C73:E73" si="20">SUM(C72*100)/C68</f>
        <v>38.46153846153846</v>
      </c>
      <c r="D73" s="23">
        <f t="shared" si="20"/>
        <v>42</v>
      </c>
      <c r="E73" s="24">
        <f t="shared" si="20"/>
        <v>40.196078431372548</v>
      </c>
    </row>
    <row r="74" spans="1:5" ht="9" customHeight="1" thickBot="1" x14ac:dyDescent="0.3">
      <c r="A74" s="26"/>
      <c r="B74" s="27"/>
      <c r="C74" s="30"/>
      <c r="D74" s="28"/>
      <c r="E74" s="29"/>
    </row>
    <row r="75" spans="1:5" ht="15" customHeight="1" x14ac:dyDescent="0.25">
      <c r="A75" s="202" t="s">
        <v>18</v>
      </c>
      <c r="B75" s="1"/>
      <c r="C75" s="40" t="s">
        <v>1</v>
      </c>
      <c r="D75" s="38" t="s">
        <v>2</v>
      </c>
      <c r="E75" s="39" t="s">
        <v>3</v>
      </c>
    </row>
    <row r="76" spans="1:5" x14ac:dyDescent="0.25">
      <c r="A76" s="203"/>
      <c r="B76" s="6" t="s">
        <v>4</v>
      </c>
    </row>
    <row r="77" spans="1:5" x14ac:dyDescent="0.25">
      <c r="A77" s="203"/>
      <c r="B77" s="6" t="s">
        <v>5</v>
      </c>
      <c r="C77" s="7">
        <v>40</v>
      </c>
      <c r="D77" s="7">
        <v>39</v>
      </c>
      <c r="E77" s="7">
        <f>C77+D77</f>
        <v>79</v>
      </c>
    </row>
    <row r="78" spans="1:5" x14ac:dyDescent="0.25">
      <c r="A78" s="203"/>
      <c r="B78" s="6" t="s">
        <v>6</v>
      </c>
      <c r="C78" s="7">
        <v>13</v>
      </c>
      <c r="D78" s="7">
        <v>8</v>
      </c>
      <c r="E78" s="7">
        <f>C78+D78</f>
        <v>21</v>
      </c>
    </row>
    <row r="79" spans="1:5" x14ac:dyDescent="0.25">
      <c r="A79" s="203"/>
      <c r="B79" s="6" t="s">
        <v>7</v>
      </c>
      <c r="C79" s="7">
        <f t="shared" ref="C79:E79" si="21">(C78*100)/C77</f>
        <v>32.5</v>
      </c>
      <c r="D79" s="7">
        <f t="shared" si="21"/>
        <v>20.512820512820515</v>
      </c>
      <c r="E79" s="7">
        <f t="shared" si="21"/>
        <v>26.582278481012658</v>
      </c>
    </row>
    <row r="80" spans="1:5" x14ac:dyDescent="0.25">
      <c r="A80" s="203"/>
      <c r="B80" s="6" t="s">
        <v>8</v>
      </c>
      <c r="C80" s="7">
        <f t="shared" ref="C80:E80" si="22">100-C79</f>
        <v>67.5</v>
      </c>
      <c r="D80" s="7">
        <f t="shared" si="22"/>
        <v>79.487179487179489</v>
      </c>
      <c r="E80" s="7">
        <f t="shared" si="22"/>
        <v>73.417721518987349</v>
      </c>
    </row>
    <row r="81" spans="1:5" x14ac:dyDescent="0.25">
      <c r="A81" s="203"/>
      <c r="B81" s="6" t="s">
        <v>9</v>
      </c>
      <c r="C81" s="7">
        <v>16</v>
      </c>
      <c r="D81" s="7">
        <v>8</v>
      </c>
      <c r="E81" s="7">
        <f>+C81+D81</f>
        <v>24</v>
      </c>
    </row>
    <row r="82" spans="1:5" ht="15.75" thickBot="1" x14ac:dyDescent="0.3">
      <c r="A82" s="204"/>
      <c r="B82" s="10" t="s">
        <v>10</v>
      </c>
      <c r="C82" s="11">
        <f t="shared" ref="C82:E82" si="23">(C81*100)/C77</f>
        <v>40</v>
      </c>
      <c r="D82" s="11">
        <f t="shared" si="23"/>
        <v>20.512820512820515</v>
      </c>
      <c r="E82" s="11">
        <f t="shared" si="23"/>
        <v>30.379746835443036</v>
      </c>
    </row>
  </sheetData>
  <mergeCells count="9">
    <mergeCell ref="A66:A73"/>
    <mergeCell ref="A75:A82"/>
    <mergeCell ref="A3:A10"/>
    <mergeCell ref="A12:A19"/>
    <mergeCell ref="A21:A28"/>
    <mergeCell ref="A30:A37"/>
    <mergeCell ref="A39:A46"/>
    <mergeCell ref="A48:A55"/>
    <mergeCell ref="A57:A6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2"/>
  <sheetViews>
    <sheetView tabSelected="1" topLeftCell="A61" workbookViewId="0">
      <selection activeCell="M74" sqref="M74"/>
    </sheetView>
  </sheetViews>
  <sheetFormatPr baseColWidth="10" defaultRowHeight="15" x14ac:dyDescent="0.25"/>
  <cols>
    <col min="14" max="14" width="11.42578125" style="58"/>
    <col min="18" max="18" width="11.42578125" style="58"/>
    <col min="22" max="22" width="11.42578125" style="58"/>
  </cols>
  <sheetData>
    <row r="1" spans="1:46" s="58" customFormat="1" ht="18.75" customHeight="1" x14ac:dyDescent="0.25">
      <c r="A1" s="69" t="s">
        <v>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</row>
    <row r="2" spans="1:46" s="58" customFormat="1" ht="18.75" customHeight="1" x14ac:dyDescent="0.25">
      <c r="A2" s="70" t="s">
        <v>58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</row>
    <row r="3" spans="1:46" s="58" customFormat="1" ht="18.75" customHeight="1" x14ac:dyDescent="0.25">
      <c r="A3" s="71" t="s">
        <v>59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</row>
    <row r="4" spans="1:46" s="58" customFormat="1" ht="18.75" customHeight="1" x14ac:dyDescent="0.25">
      <c r="A4" s="72" t="s">
        <v>60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</row>
    <row r="5" spans="1:46" x14ac:dyDescent="0.25">
      <c r="D5" s="51"/>
    </row>
    <row r="6" spans="1:46" x14ac:dyDescent="0.25">
      <c r="D6" s="43"/>
    </row>
    <row r="7" spans="1:46" ht="126.75" x14ac:dyDescent="0.25">
      <c r="A7" s="57" t="s">
        <v>20</v>
      </c>
      <c r="B7" s="211" t="s">
        <v>21</v>
      </c>
      <c r="C7" s="212"/>
      <c r="D7" s="44" t="s">
        <v>19</v>
      </c>
    </row>
    <row r="8" spans="1:46" x14ac:dyDescent="0.25">
      <c r="A8" s="55"/>
      <c r="B8" s="61"/>
      <c r="C8" s="61"/>
      <c r="D8" s="49"/>
    </row>
    <row r="9" spans="1:46" ht="18.95" customHeight="1" x14ac:dyDescent="0.25">
      <c r="A9" s="210">
        <v>2011</v>
      </c>
      <c r="B9" s="208" t="s">
        <v>22</v>
      </c>
      <c r="C9" s="208"/>
      <c r="D9" s="52">
        <v>61</v>
      </c>
    </row>
    <row r="10" spans="1:46" ht="18.95" customHeight="1" x14ac:dyDescent="0.25">
      <c r="A10" s="210"/>
      <c r="B10" s="209" t="s">
        <v>33</v>
      </c>
      <c r="C10" s="209"/>
      <c r="D10" s="45">
        <v>12</v>
      </c>
    </row>
    <row r="11" spans="1:46" ht="67.5" x14ac:dyDescent="0.25">
      <c r="A11" s="210"/>
      <c r="B11" s="214" t="s">
        <v>23</v>
      </c>
      <c r="C11" s="73" t="s">
        <v>34</v>
      </c>
      <c r="D11" s="45">
        <v>10</v>
      </c>
    </row>
    <row r="12" spans="1:46" ht="45" x14ac:dyDescent="0.25">
      <c r="A12" s="210"/>
      <c r="B12" s="214"/>
      <c r="C12" s="62" t="s">
        <v>24</v>
      </c>
      <c r="D12" s="46">
        <v>83.333333333333329</v>
      </c>
    </row>
    <row r="13" spans="1:46" ht="45" x14ac:dyDescent="0.25">
      <c r="A13" s="210"/>
      <c r="B13" s="59" t="s">
        <v>25</v>
      </c>
      <c r="C13" s="60" t="s">
        <v>26</v>
      </c>
      <c r="D13" s="45">
        <v>16.666666666666671</v>
      </c>
    </row>
    <row r="14" spans="1:46" x14ac:dyDescent="0.25">
      <c r="A14" s="55"/>
      <c r="B14" s="61"/>
      <c r="C14" s="61"/>
      <c r="D14" s="49"/>
    </row>
    <row r="15" spans="1:46" ht="18.95" customHeight="1" x14ac:dyDescent="0.25">
      <c r="A15" s="210">
        <v>2012</v>
      </c>
      <c r="B15" s="208" t="s">
        <v>22</v>
      </c>
      <c r="C15" s="208"/>
      <c r="D15" s="52">
        <v>73</v>
      </c>
    </row>
    <row r="16" spans="1:46" ht="18.95" customHeight="1" x14ac:dyDescent="0.25">
      <c r="A16" s="210"/>
      <c r="B16" s="209" t="s">
        <v>35</v>
      </c>
      <c r="C16" s="209"/>
      <c r="D16" s="45">
        <v>27</v>
      </c>
    </row>
    <row r="17" spans="1:25" ht="67.5" x14ac:dyDescent="0.25">
      <c r="A17" s="210"/>
      <c r="B17" s="62" t="s">
        <v>23</v>
      </c>
      <c r="C17" s="73" t="s">
        <v>36</v>
      </c>
      <c r="D17" s="45">
        <v>16</v>
      </c>
    </row>
    <row r="18" spans="1:25" ht="45" x14ac:dyDescent="0.25">
      <c r="A18" s="210"/>
      <c r="B18" s="62"/>
      <c r="C18" s="62" t="s">
        <v>24</v>
      </c>
      <c r="D18" s="46">
        <v>59.25925925925926</v>
      </c>
      <c r="J18">
        <v>2014</v>
      </c>
      <c r="N18">
        <v>2015</v>
      </c>
      <c r="S18">
        <v>2016</v>
      </c>
      <c r="W18">
        <v>2017</v>
      </c>
    </row>
    <row r="19" spans="1:25" ht="45" x14ac:dyDescent="0.25">
      <c r="A19" s="210"/>
      <c r="B19" s="59" t="s">
        <v>25</v>
      </c>
      <c r="C19" s="60" t="s">
        <v>26</v>
      </c>
      <c r="D19" s="45">
        <v>40.74074074074074</v>
      </c>
      <c r="I19" s="148" t="s">
        <v>22</v>
      </c>
      <c r="J19" s="147" t="s">
        <v>215</v>
      </c>
      <c r="K19" s="148" t="s">
        <v>218</v>
      </c>
      <c r="L19" s="148" t="s">
        <v>217</v>
      </c>
      <c r="M19" s="147" t="s">
        <v>25</v>
      </c>
      <c r="N19" s="148" t="s">
        <v>22</v>
      </c>
      <c r="O19" s="147" t="s">
        <v>215</v>
      </c>
      <c r="P19" s="147" t="s">
        <v>23</v>
      </c>
      <c r="Q19" s="148" t="s">
        <v>216</v>
      </c>
      <c r="R19" s="148" t="s">
        <v>22</v>
      </c>
      <c r="S19" s="147" t="s">
        <v>215</v>
      </c>
      <c r="T19" s="147" t="s">
        <v>23</v>
      </c>
      <c r="U19" s="148" t="s">
        <v>216</v>
      </c>
      <c r="V19" s="148" t="s">
        <v>22</v>
      </c>
      <c r="W19" s="147" t="s">
        <v>215</v>
      </c>
      <c r="X19" s="147" t="s">
        <v>23</v>
      </c>
      <c r="Y19" s="148" t="s">
        <v>216</v>
      </c>
    </row>
    <row r="20" spans="1:25" ht="18.95" customHeight="1" x14ac:dyDescent="0.25">
      <c r="A20" s="210">
        <v>2013</v>
      </c>
      <c r="B20" s="208" t="s">
        <v>22</v>
      </c>
      <c r="C20" s="208"/>
      <c r="D20" s="53">
        <v>87</v>
      </c>
      <c r="H20" s="149">
        <v>2012</v>
      </c>
      <c r="I20" s="149">
        <v>73</v>
      </c>
      <c r="J20" s="149">
        <v>27</v>
      </c>
      <c r="K20" s="149">
        <v>16</v>
      </c>
      <c r="L20" s="149">
        <v>59</v>
      </c>
      <c r="M20" s="149">
        <v>41</v>
      </c>
    </row>
    <row r="21" spans="1:25" ht="18.95" customHeight="1" x14ac:dyDescent="0.25">
      <c r="A21" s="210"/>
      <c r="B21" s="209" t="s">
        <v>37</v>
      </c>
      <c r="C21" s="209"/>
      <c r="D21" s="47">
        <v>34</v>
      </c>
      <c r="H21" s="149">
        <v>2013</v>
      </c>
      <c r="I21" s="149">
        <v>87</v>
      </c>
      <c r="J21" s="149">
        <v>29</v>
      </c>
      <c r="K21" s="149">
        <v>85</v>
      </c>
      <c r="L21" s="149">
        <v>15</v>
      </c>
      <c r="M21" s="149"/>
    </row>
    <row r="22" spans="1:25" ht="67.5" x14ac:dyDescent="0.25">
      <c r="A22" s="210"/>
      <c r="B22" s="62" t="s">
        <v>23</v>
      </c>
      <c r="C22" s="73" t="s">
        <v>38</v>
      </c>
      <c r="D22" s="45">
        <v>29</v>
      </c>
      <c r="H22" s="149">
        <v>2014</v>
      </c>
      <c r="I22" s="149">
        <v>98</v>
      </c>
      <c r="J22" s="149">
        <v>28</v>
      </c>
      <c r="K22" s="149">
        <v>22</v>
      </c>
      <c r="L22" s="149">
        <v>79</v>
      </c>
      <c r="M22" s="149">
        <v>21</v>
      </c>
      <c r="N22" s="58">
        <v>104</v>
      </c>
      <c r="O22">
        <v>36</v>
      </c>
      <c r="P22">
        <v>24</v>
      </c>
      <c r="Q22">
        <v>67</v>
      </c>
      <c r="S22">
        <v>33</v>
      </c>
    </row>
    <row r="23" spans="1:25" ht="45" x14ac:dyDescent="0.25">
      <c r="A23" s="210"/>
      <c r="B23" s="62"/>
      <c r="C23" s="62" t="s">
        <v>24</v>
      </c>
      <c r="D23" s="46">
        <v>85.294117647058826</v>
      </c>
      <c r="H23" s="149">
        <v>2015</v>
      </c>
      <c r="I23" s="149">
        <v>104</v>
      </c>
      <c r="J23" s="149">
        <v>36</v>
      </c>
      <c r="K23" s="149">
        <v>24</v>
      </c>
      <c r="L23" s="149">
        <v>67</v>
      </c>
      <c r="M23" s="149">
        <v>33</v>
      </c>
    </row>
    <row r="24" spans="1:25" ht="45" x14ac:dyDescent="0.25">
      <c r="A24" s="210"/>
      <c r="B24" s="59" t="s">
        <v>25</v>
      </c>
      <c r="C24" s="60" t="s">
        <v>26</v>
      </c>
      <c r="D24" s="45">
        <v>14.705882352941174</v>
      </c>
      <c r="H24" s="149">
        <v>2016</v>
      </c>
      <c r="I24" s="149">
        <v>112</v>
      </c>
      <c r="J24" s="149">
        <v>28</v>
      </c>
      <c r="K24" s="235">
        <v>75</v>
      </c>
      <c r="L24" s="236">
        <v>25</v>
      </c>
      <c r="M24" s="149"/>
    </row>
    <row r="25" spans="1:25" x14ac:dyDescent="0.25">
      <c r="A25" s="56"/>
      <c r="B25" s="63"/>
      <c r="C25" s="64"/>
      <c r="D25" s="49"/>
      <c r="K25" s="149"/>
      <c r="L25" s="149"/>
      <c r="M25" s="149"/>
    </row>
    <row r="26" spans="1:25" ht="18.95" customHeight="1" x14ac:dyDescent="0.25">
      <c r="A26" s="210">
        <v>2014</v>
      </c>
      <c r="B26" s="208" t="s">
        <v>22</v>
      </c>
      <c r="C26" s="208"/>
      <c r="D26" s="54">
        <v>98</v>
      </c>
    </row>
    <row r="27" spans="1:25" ht="18.95" customHeight="1" x14ac:dyDescent="0.25">
      <c r="A27" s="210"/>
      <c r="B27" s="209" t="s">
        <v>39</v>
      </c>
      <c r="C27" s="209"/>
      <c r="D27" s="50">
        <v>28</v>
      </c>
    </row>
    <row r="28" spans="1:25" ht="67.5" x14ac:dyDescent="0.25">
      <c r="A28" s="210"/>
      <c r="B28" s="62" t="s">
        <v>23</v>
      </c>
      <c r="C28" s="73" t="s">
        <v>40</v>
      </c>
      <c r="D28" s="45">
        <v>22</v>
      </c>
    </row>
    <row r="29" spans="1:25" ht="45" x14ac:dyDescent="0.25">
      <c r="A29" s="210"/>
      <c r="B29" s="62"/>
      <c r="C29" s="62" t="s">
        <v>24</v>
      </c>
      <c r="D29" s="46">
        <v>78.571428571428569</v>
      </c>
    </row>
    <row r="30" spans="1:25" ht="45" x14ac:dyDescent="0.25">
      <c r="A30" s="210"/>
      <c r="B30" s="59" t="s">
        <v>25</v>
      </c>
      <c r="C30" s="60" t="s">
        <v>26</v>
      </c>
      <c r="D30" s="45">
        <v>21.428571428571431</v>
      </c>
    </row>
    <row r="31" spans="1:25" ht="18.95" customHeight="1" x14ac:dyDescent="0.25">
      <c r="A31" s="210">
        <v>2015</v>
      </c>
      <c r="B31" s="208" t="s">
        <v>22</v>
      </c>
      <c r="C31" s="208"/>
      <c r="D31" s="54">
        <v>104</v>
      </c>
    </row>
    <row r="32" spans="1:25" ht="18.95" customHeight="1" x14ac:dyDescent="0.25">
      <c r="A32" s="210"/>
      <c r="B32" s="213" t="s">
        <v>41</v>
      </c>
      <c r="C32" s="213"/>
      <c r="D32" s="50">
        <v>36</v>
      </c>
    </row>
    <row r="33" spans="1:10" ht="67.5" x14ac:dyDescent="0.25">
      <c r="A33" s="210"/>
      <c r="B33" s="62" t="s">
        <v>23</v>
      </c>
      <c r="C33" s="73" t="s">
        <v>42</v>
      </c>
      <c r="D33" s="45">
        <v>24</v>
      </c>
      <c r="H33">
        <v>2016</v>
      </c>
      <c r="I33">
        <v>112</v>
      </c>
      <c r="J33">
        <v>28</v>
      </c>
    </row>
    <row r="34" spans="1:10" ht="45" x14ac:dyDescent="0.25">
      <c r="A34" s="210"/>
      <c r="B34" s="62"/>
      <c r="C34" s="62" t="s">
        <v>24</v>
      </c>
      <c r="D34" s="46">
        <v>66.666666666666671</v>
      </c>
    </row>
    <row r="35" spans="1:10" ht="45" x14ac:dyDescent="0.25">
      <c r="A35" s="210"/>
      <c r="B35" s="59" t="s">
        <v>25</v>
      </c>
      <c r="C35" s="60" t="s">
        <v>26</v>
      </c>
      <c r="D35" s="45">
        <v>33.333333333333329</v>
      </c>
    </row>
    <row r="36" spans="1:10" ht="18.95" customHeight="1" x14ac:dyDescent="0.25">
      <c r="A36" s="210">
        <v>2016</v>
      </c>
      <c r="B36" s="208" t="s">
        <v>22</v>
      </c>
      <c r="C36" s="208"/>
      <c r="D36" s="54">
        <v>112</v>
      </c>
    </row>
    <row r="37" spans="1:10" ht="18.95" customHeight="1" x14ac:dyDescent="0.25">
      <c r="A37" s="210"/>
      <c r="B37" s="213" t="s">
        <v>43</v>
      </c>
      <c r="C37" s="213"/>
      <c r="D37" s="50">
        <v>28</v>
      </c>
    </row>
    <row r="38" spans="1:10" ht="67.5" x14ac:dyDescent="0.25">
      <c r="A38" s="210"/>
      <c r="B38" s="62" t="s">
        <v>23</v>
      </c>
      <c r="C38" s="73" t="s">
        <v>44</v>
      </c>
      <c r="D38" s="45">
        <v>21</v>
      </c>
    </row>
    <row r="39" spans="1:10" ht="45" x14ac:dyDescent="0.25">
      <c r="A39" s="210"/>
      <c r="B39" s="62"/>
      <c r="C39" s="62" t="s">
        <v>24</v>
      </c>
      <c r="D39" s="46">
        <v>75</v>
      </c>
    </row>
    <row r="40" spans="1:10" ht="45" x14ac:dyDescent="0.25">
      <c r="A40" s="210"/>
      <c r="B40" s="59" t="s">
        <v>25</v>
      </c>
      <c r="C40" s="60" t="s">
        <v>26</v>
      </c>
      <c r="D40" s="45">
        <v>25</v>
      </c>
    </row>
    <row r="41" spans="1:10" x14ac:dyDescent="0.25">
      <c r="D41" s="48"/>
    </row>
    <row r="42" spans="1:10" x14ac:dyDescent="0.25">
      <c r="D42" s="48"/>
    </row>
    <row r="43" spans="1:10" x14ac:dyDescent="0.25">
      <c r="D43" s="48"/>
    </row>
    <row r="44" spans="1:10" x14ac:dyDescent="0.25">
      <c r="D44" s="48"/>
    </row>
    <row r="45" spans="1:10" x14ac:dyDescent="0.25">
      <c r="D45" s="48"/>
    </row>
    <row r="46" spans="1:10" x14ac:dyDescent="0.25">
      <c r="D46" s="48"/>
    </row>
    <row r="47" spans="1:10" x14ac:dyDescent="0.25">
      <c r="D47" s="48"/>
    </row>
    <row r="48" spans="1:10" x14ac:dyDescent="0.25">
      <c r="D48" s="48"/>
    </row>
    <row r="49" spans="4:4" x14ac:dyDescent="0.25">
      <c r="D49" s="48"/>
    </row>
    <row r="50" spans="4:4" x14ac:dyDescent="0.25">
      <c r="D50" s="48"/>
    </row>
    <row r="51" spans="4:4" x14ac:dyDescent="0.25">
      <c r="D51" s="48"/>
    </row>
    <row r="52" spans="4:4" x14ac:dyDescent="0.25">
      <c r="D52" s="48"/>
    </row>
    <row r="53" spans="4:4" x14ac:dyDescent="0.25">
      <c r="D53" s="48"/>
    </row>
    <row r="54" spans="4:4" x14ac:dyDescent="0.25">
      <c r="D54" s="48"/>
    </row>
    <row r="55" spans="4:4" x14ac:dyDescent="0.25">
      <c r="D55" s="48"/>
    </row>
    <row r="56" spans="4:4" x14ac:dyDescent="0.25">
      <c r="D56" s="48"/>
    </row>
    <row r="57" spans="4:4" x14ac:dyDescent="0.25">
      <c r="D57" s="48"/>
    </row>
    <row r="58" spans="4:4" x14ac:dyDescent="0.25">
      <c r="D58" s="48"/>
    </row>
    <row r="59" spans="4:4" x14ac:dyDescent="0.25">
      <c r="D59" s="48"/>
    </row>
    <row r="60" spans="4:4" x14ac:dyDescent="0.25">
      <c r="D60" s="48"/>
    </row>
    <row r="61" spans="4:4" x14ac:dyDescent="0.25">
      <c r="D61" s="48"/>
    </row>
    <row r="62" spans="4:4" x14ac:dyDescent="0.25">
      <c r="D62" s="48"/>
    </row>
    <row r="63" spans="4:4" x14ac:dyDescent="0.25">
      <c r="D63" s="48"/>
    </row>
    <row r="64" spans="4:4" x14ac:dyDescent="0.25">
      <c r="D64" s="48"/>
    </row>
    <row r="65" spans="4:4" x14ac:dyDescent="0.25">
      <c r="D65" s="48"/>
    </row>
    <row r="66" spans="4:4" x14ac:dyDescent="0.25">
      <c r="D66" s="48"/>
    </row>
    <row r="67" spans="4:4" x14ac:dyDescent="0.25">
      <c r="D67" s="48"/>
    </row>
    <row r="68" spans="4:4" x14ac:dyDescent="0.25">
      <c r="D68" s="48"/>
    </row>
    <row r="69" spans="4:4" x14ac:dyDescent="0.25">
      <c r="D69" s="48"/>
    </row>
    <row r="70" spans="4:4" x14ac:dyDescent="0.25">
      <c r="D70" s="48"/>
    </row>
    <row r="71" spans="4:4" x14ac:dyDescent="0.25">
      <c r="D71" s="48"/>
    </row>
    <row r="72" spans="4:4" x14ac:dyDescent="0.25">
      <c r="D72" s="48"/>
    </row>
    <row r="73" spans="4:4" x14ac:dyDescent="0.25">
      <c r="D73" s="48"/>
    </row>
    <row r="74" spans="4:4" x14ac:dyDescent="0.25">
      <c r="D74" s="48"/>
    </row>
    <row r="75" spans="4:4" x14ac:dyDescent="0.25">
      <c r="D75" s="48"/>
    </row>
    <row r="76" spans="4:4" x14ac:dyDescent="0.25">
      <c r="D76" s="48"/>
    </row>
    <row r="77" spans="4:4" x14ac:dyDescent="0.25">
      <c r="D77" s="48"/>
    </row>
    <row r="78" spans="4:4" x14ac:dyDescent="0.25">
      <c r="D78" s="48"/>
    </row>
    <row r="79" spans="4:4" x14ac:dyDescent="0.25">
      <c r="D79" s="48"/>
    </row>
    <row r="80" spans="4:4" x14ac:dyDescent="0.25">
      <c r="D80" s="48"/>
    </row>
    <row r="81" spans="4:4" x14ac:dyDescent="0.25">
      <c r="D81" s="48"/>
    </row>
    <row r="82" spans="4:4" x14ac:dyDescent="0.25">
      <c r="D82" s="48"/>
    </row>
    <row r="83" spans="4:4" x14ac:dyDescent="0.25">
      <c r="D83" s="48"/>
    </row>
    <row r="84" spans="4:4" x14ac:dyDescent="0.25">
      <c r="D84" s="48"/>
    </row>
    <row r="85" spans="4:4" x14ac:dyDescent="0.25">
      <c r="D85" s="48"/>
    </row>
    <row r="86" spans="4:4" x14ac:dyDescent="0.25">
      <c r="D86" s="48"/>
    </row>
    <row r="87" spans="4:4" x14ac:dyDescent="0.25">
      <c r="D87" s="48"/>
    </row>
    <row r="88" spans="4:4" x14ac:dyDescent="0.25">
      <c r="D88" s="48"/>
    </row>
    <row r="89" spans="4:4" x14ac:dyDescent="0.25">
      <c r="D89" s="48"/>
    </row>
    <row r="90" spans="4:4" x14ac:dyDescent="0.25">
      <c r="D90" s="48"/>
    </row>
    <row r="91" spans="4:4" x14ac:dyDescent="0.25">
      <c r="D91" s="48"/>
    </row>
    <row r="92" spans="4:4" x14ac:dyDescent="0.25">
      <c r="D92" s="48"/>
    </row>
    <row r="93" spans="4:4" x14ac:dyDescent="0.25">
      <c r="D93" s="48"/>
    </row>
    <row r="94" spans="4:4" x14ac:dyDescent="0.25">
      <c r="D94" s="48"/>
    </row>
    <row r="95" spans="4:4" x14ac:dyDescent="0.25">
      <c r="D95" s="48"/>
    </row>
    <row r="96" spans="4:4" x14ac:dyDescent="0.25">
      <c r="D96" s="48"/>
    </row>
    <row r="97" spans="4:4" x14ac:dyDescent="0.25">
      <c r="D97" s="48"/>
    </row>
    <row r="98" spans="4:4" x14ac:dyDescent="0.25">
      <c r="D98" s="48"/>
    </row>
    <row r="99" spans="4:4" x14ac:dyDescent="0.25">
      <c r="D99" s="48"/>
    </row>
    <row r="100" spans="4:4" x14ac:dyDescent="0.25">
      <c r="D100" s="48"/>
    </row>
    <row r="101" spans="4:4" x14ac:dyDescent="0.25">
      <c r="D101" s="48"/>
    </row>
    <row r="102" spans="4:4" x14ac:dyDescent="0.25">
      <c r="D102" s="48"/>
    </row>
    <row r="103" spans="4:4" x14ac:dyDescent="0.25">
      <c r="D103" s="48"/>
    </row>
    <row r="104" spans="4:4" x14ac:dyDescent="0.25">
      <c r="D104" s="48"/>
    </row>
    <row r="105" spans="4:4" x14ac:dyDescent="0.25">
      <c r="D105" s="48"/>
    </row>
    <row r="106" spans="4:4" x14ac:dyDescent="0.25">
      <c r="D106" s="48"/>
    </row>
    <row r="107" spans="4:4" x14ac:dyDescent="0.25">
      <c r="D107" s="48"/>
    </row>
    <row r="108" spans="4:4" x14ac:dyDescent="0.25">
      <c r="D108" s="48"/>
    </row>
    <row r="109" spans="4:4" x14ac:dyDescent="0.25">
      <c r="D109" s="48"/>
    </row>
    <row r="110" spans="4:4" x14ac:dyDescent="0.25">
      <c r="D110" s="48"/>
    </row>
    <row r="111" spans="4:4" x14ac:dyDescent="0.25">
      <c r="D111" s="48"/>
    </row>
    <row r="112" spans="4:4" x14ac:dyDescent="0.25">
      <c r="D112" s="48"/>
    </row>
    <row r="113" spans="4:4" x14ac:dyDescent="0.25">
      <c r="D113" s="48"/>
    </row>
    <row r="114" spans="4:4" x14ac:dyDescent="0.25">
      <c r="D114" s="48"/>
    </row>
    <row r="115" spans="4:4" x14ac:dyDescent="0.25">
      <c r="D115" s="48"/>
    </row>
    <row r="116" spans="4:4" x14ac:dyDescent="0.25">
      <c r="D116" s="48"/>
    </row>
    <row r="117" spans="4:4" x14ac:dyDescent="0.25">
      <c r="D117" s="48"/>
    </row>
    <row r="118" spans="4:4" x14ac:dyDescent="0.25">
      <c r="D118" s="48"/>
    </row>
    <row r="119" spans="4:4" x14ac:dyDescent="0.25">
      <c r="D119" s="48"/>
    </row>
    <row r="120" spans="4:4" x14ac:dyDescent="0.25">
      <c r="D120" s="48"/>
    </row>
    <row r="121" spans="4:4" x14ac:dyDescent="0.25">
      <c r="D121" s="48"/>
    </row>
    <row r="122" spans="4:4" x14ac:dyDescent="0.25">
      <c r="D122" s="48"/>
    </row>
    <row r="123" spans="4:4" x14ac:dyDescent="0.25">
      <c r="D123" s="48"/>
    </row>
    <row r="124" spans="4:4" x14ac:dyDescent="0.25">
      <c r="D124" s="48"/>
    </row>
    <row r="125" spans="4:4" x14ac:dyDescent="0.25">
      <c r="D125" s="48"/>
    </row>
    <row r="126" spans="4:4" x14ac:dyDescent="0.25">
      <c r="D126" s="48"/>
    </row>
    <row r="127" spans="4:4" x14ac:dyDescent="0.25">
      <c r="D127" s="48"/>
    </row>
    <row r="128" spans="4:4" x14ac:dyDescent="0.25">
      <c r="D128" s="48"/>
    </row>
    <row r="129" spans="4:4" x14ac:dyDescent="0.25">
      <c r="D129" s="48"/>
    </row>
    <row r="130" spans="4:4" x14ac:dyDescent="0.25">
      <c r="D130" s="48"/>
    </row>
    <row r="131" spans="4:4" x14ac:dyDescent="0.25">
      <c r="D131" s="48"/>
    </row>
    <row r="132" spans="4:4" x14ac:dyDescent="0.25">
      <c r="D132" s="48"/>
    </row>
    <row r="133" spans="4:4" x14ac:dyDescent="0.25">
      <c r="D133" s="48"/>
    </row>
    <row r="134" spans="4:4" x14ac:dyDescent="0.25">
      <c r="D134" s="48"/>
    </row>
    <row r="135" spans="4:4" x14ac:dyDescent="0.25">
      <c r="D135" s="48"/>
    </row>
    <row r="136" spans="4:4" x14ac:dyDescent="0.25">
      <c r="D136" s="48"/>
    </row>
    <row r="137" spans="4:4" x14ac:dyDescent="0.25">
      <c r="D137" s="48"/>
    </row>
    <row r="138" spans="4:4" x14ac:dyDescent="0.25">
      <c r="D138" s="48"/>
    </row>
    <row r="139" spans="4:4" x14ac:dyDescent="0.25">
      <c r="D139" s="48"/>
    </row>
    <row r="140" spans="4:4" x14ac:dyDescent="0.25">
      <c r="D140" s="48"/>
    </row>
    <row r="141" spans="4:4" x14ac:dyDescent="0.25">
      <c r="D141" s="48"/>
    </row>
    <row r="142" spans="4:4" x14ac:dyDescent="0.25">
      <c r="D142" s="48"/>
    </row>
    <row r="143" spans="4:4" x14ac:dyDescent="0.25">
      <c r="D143" s="48"/>
    </row>
    <row r="144" spans="4:4" x14ac:dyDescent="0.25">
      <c r="D144" s="48"/>
    </row>
    <row r="145" spans="4:4" x14ac:dyDescent="0.25">
      <c r="D145" s="48"/>
    </row>
    <row r="146" spans="4:4" x14ac:dyDescent="0.25">
      <c r="D146" s="48"/>
    </row>
    <row r="147" spans="4:4" x14ac:dyDescent="0.25">
      <c r="D147" s="48"/>
    </row>
    <row r="148" spans="4:4" x14ac:dyDescent="0.25">
      <c r="D148" s="48"/>
    </row>
    <row r="149" spans="4:4" x14ac:dyDescent="0.25">
      <c r="D149" s="48"/>
    </row>
    <row r="150" spans="4:4" x14ac:dyDescent="0.25">
      <c r="D150" s="48"/>
    </row>
    <row r="151" spans="4:4" x14ac:dyDescent="0.25">
      <c r="D151" s="48"/>
    </row>
    <row r="152" spans="4:4" x14ac:dyDescent="0.25">
      <c r="D152" s="48"/>
    </row>
    <row r="153" spans="4:4" x14ac:dyDescent="0.25">
      <c r="D153" s="48"/>
    </row>
    <row r="154" spans="4:4" x14ac:dyDescent="0.25">
      <c r="D154" s="48"/>
    </row>
    <row r="155" spans="4:4" x14ac:dyDescent="0.25">
      <c r="D155" s="48"/>
    </row>
    <row r="156" spans="4:4" x14ac:dyDescent="0.25">
      <c r="D156" s="48"/>
    </row>
    <row r="157" spans="4:4" x14ac:dyDescent="0.25">
      <c r="D157" s="48"/>
    </row>
    <row r="158" spans="4:4" x14ac:dyDescent="0.25">
      <c r="D158" s="48"/>
    </row>
    <row r="159" spans="4:4" x14ac:dyDescent="0.25">
      <c r="D159" s="48"/>
    </row>
    <row r="160" spans="4:4" x14ac:dyDescent="0.25">
      <c r="D160" s="48"/>
    </row>
    <row r="161" spans="4:4" x14ac:dyDescent="0.25">
      <c r="D161" s="48"/>
    </row>
    <row r="162" spans="4:4" x14ac:dyDescent="0.25">
      <c r="D162" s="48"/>
    </row>
    <row r="163" spans="4:4" x14ac:dyDescent="0.25">
      <c r="D163" s="48"/>
    </row>
    <row r="164" spans="4:4" x14ac:dyDescent="0.25">
      <c r="D164" s="48"/>
    </row>
    <row r="165" spans="4:4" x14ac:dyDescent="0.25">
      <c r="D165" s="48"/>
    </row>
    <row r="166" spans="4:4" x14ac:dyDescent="0.25">
      <c r="D166" s="48"/>
    </row>
    <row r="167" spans="4:4" x14ac:dyDescent="0.25">
      <c r="D167" s="48"/>
    </row>
    <row r="168" spans="4:4" x14ac:dyDescent="0.25">
      <c r="D168" s="48"/>
    </row>
    <row r="169" spans="4:4" x14ac:dyDescent="0.25">
      <c r="D169" s="48"/>
    </row>
    <row r="170" spans="4:4" x14ac:dyDescent="0.25">
      <c r="D170" s="48"/>
    </row>
    <row r="171" spans="4:4" x14ac:dyDescent="0.25">
      <c r="D171" s="48"/>
    </row>
    <row r="172" spans="4:4" x14ac:dyDescent="0.25">
      <c r="D172" s="48"/>
    </row>
    <row r="173" spans="4:4" x14ac:dyDescent="0.25">
      <c r="D173" s="48"/>
    </row>
    <row r="174" spans="4:4" x14ac:dyDescent="0.25">
      <c r="D174" s="48"/>
    </row>
    <row r="175" spans="4:4" x14ac:dyDescent="0.25">
      <c r="D175" s="48"/>
    </row>
    <row r="176" spans="4:4" x14ac:dyDescent="0.25">
      <c r="D176" s="48"/>
    </row>
    <row r="177" spans="4:4" x14ac:dyDescent="0.25">
      <c r="D177" s="48"/>
    </row>
    <row r="178" spans="4:4" x14ac:dyDescent="0.25">
      <c r="D178" s="48"/>
    </row>
    <row r="179" spans="4:4" x14ac:dyDescent="0.25">
      <c r="D179" s="48"/>
    </row>
    <row r="180" spans="4:4" x14ac:dyDescent="0.25">
      <c r="D180" s="48"/>
    </row>
    <row r="181" spans="4:4" x14ac:dyDescent="0.25">
      <c r="D181" s="48"/>
    </row>
    <row r="182" spans="4:4" x14ac:dyDescent="0.25">
      <c r="D182" s="48"/>
    </row>
    <row r="183" spans="4:4" x14ac:dyDescent="0.25">
      <c r="D183" s="48"/>
    </row>
    <row r="184" spans="4:4" x14ac:dyDescent="0.25">
      <c r="D184" s="48"/>
    </row>
    <row r="185" spans="4:4" x14ac:dyDescent="0.25">
      <c r="D185" s="48"/>
    </row>
    <row r="186" spans="4:4" x14ac:dyDescent="0.25">
      <c r="D186" s="48"/>
    </row>
    <row r="187" spans="4:4" x14ac:dyDescent="0.25">
      <c r="D187" s="48"/>
    </row>
    <row r="188" spans="4:4" x14ac:dyDescent="0.25">
      <c r="D188" s="48"/>
    </row>
    <row r="189" spans="4:4" x14ac:dyDescent="0.25">
      <c r="D189" s="48"/>
    </row>
    <row r="190" spans="4:4" x14ac:dyDescent="0.25">
      <c r="D190" s="48"/>
    </row>
    <row r="191" spans="4:4" x14ac:dyDescent="0.25">
      <c r="D191" s="48"/>
    </row>
    <row r="192" spans="4:4" x14ac:dyDescent="0.25">
      <c r="D192" s="48"/>
    </row>
    <row r="193" spans="4:4" x14ac:dyDescent="0.25">
      <c r="D193" s="48"/>
    </row>
    <row r="194" spans="4:4" x14ac:dyDescent="0.25">
      <c r="D194" s="48"/>
    </row>
    <row r="195" spans="4:4" x14ac:dyDescent="0.25">
      <c r="D195" s="48"/>
    </row>
    <row r="196" spans="4:4" x14ac:dyDescent="0.25">
      <c r="D196" s="48"/>
    </row>
    <row r="197" spans="4:4" x14ac:dyDescent="0.25">
      <c r="D197" s="48"/>
    </row>
    <row r="198" spans="4:4" x14ac:dyDescent="0.25">
      <c r="D198" s="48"/>
    </row>
    <row r="199" spans="4:4" x14ac:dyDescent="0.25">
      <c r="D199" s="48"/>
    </row>
    <row r="200" spans="4:4" x14ac:dyDescent="0.25">
      <c r="D200" s="48"/>
    </row>
    <row r="201" spans="4:4" x14ac:dyDescent="0.25">
      <c r="D201" s="48"/>
    </row>
    <row r="202" spans="4:4" x14ac:dyDescent="0.25">
      <c r="D202" s="48"/>
    </row>
    <row r="203" spans="4:4" x14ac:dyDescent="0.25">
      <c r="D203" s="48"/>
    </row>
    <row r="204" spans="4:4" x14ac:dyDescent="0.25">
      <c r="D204" s="48"/>
    </row>
    <row r="205" spans="4:4" x14ac:dyDescent="0.25">
      <c r="D205" s="48"/>
    </row>
    <row r="206" spans="4:4" x14ac:dyDescent="0.25">
      <c r="D206" s="48"/>
    </row>
    <row r="207" spans="4:4" x14ac:dyDescent="0.25">
      <c r="D207" s="48"/>
    </row>
    <row r="208" spans="4:4" x14ac:dyDescent="0.25">
      <c r="D208" s="48"/>
    </row>
    <row r="209" spans="4:4" x14ac:dyDescent="0.25">
      <c r="D209" s="48"/>
    </row>
    <row r="210" spans="4:4" x14ac:dyDescent="0.25">
      <c r="D210" s="48"/>
    </row>
    <row r="211" spans="4:4" x14ac:dyDescent="0.25">
      <c r="D211" s="48"/>
    </row>
    <row r="212" spans="4:4" x14ac:dyDescent="0.25">
      <c r="D212" s="48"/>
    </row>
    <row r="213" spans="4:4" x14ac:dyDescent="0.25">
      <c r="D213" s="42"/>
    </row>
    <row r="214" spans="4:4" x14ac:dyDescent="0.25">
      <c r="D214" s="42"/>
    </row>
    <row r="215" spans="4:4" x14ac:dyDescent="0.25">
      <c r="D215" s="42"/>
    </row>
    <row r="216" spans="4:4" x14ac:dyDescent="0.25">
      <c r="D216" s="42"/>
    </row>
    <row r="217" spans="4:4" x14ac:dyDescent="0.25">
      <c r="D217" s="42"/>
    </row>
    <row r="218" spans="4:4" x14ac:dyDescent="0.25">
      <c r="D218" s="42"/>
    </row>
    <row r="219" spans="4:4" x14ac:dyDescent="0.25">
      <c r="D219" s="42"/>
    </row>
    <row r="220" spans="4:4" x14ac:dyDescent="0.25">
      <c r="D220" s="42"/>
    </row>
    <row r="221" spans="4:4" x14ac:dyDescent="0.25">
      <c r="D221" s="42"/>
    </row>
    <row r="222" spans="4:4" x14ac:dyDescent="0.25">
      <c r="D222" s="42"/>
    </row>
    <row r="223" spans="4:4" x14ac:dyDescent="0.25">
      <c r="D223" s="42"/>
    </row>
    <row r="224" spans="4:4" x14ac:dyDescent="0.25">
      <c r="D224" s="42"/>
    </row>
    <row r="225" spans="4:4" x14ac:dyDescent="0.25">
      <c r="D225" s="42"/>
    </row>
    <row r="226" spans="4:4" x14ac:dyDescent="0.25">
      <c r="D226" s="42"/>
    </row>
    <row r="227" spans="4:4" x14ac:dyDescent="0.25">
      <c r="D227" s="42"/>
    </row>
    <row r="228" spans="4:4" x14ac:dyDescent="0.25">
      <c r="D228" s="42"/>
    </row>
    <row r="229" spans="4:4" x14ac:dyDescent="0.25">
      <c r="D229" s="42"/>
    </row>
    <row r="230" spans="4:4" x14ac:dyDescent="0.25">
      <c r="D230" s="42"/>
    </row>
    <row r="231" spans="4:4" x14ac:dyDescent="0.25">
      <c r="D231" s="42"/>
    </row>
    <row r="232" spans="4:4" x14ac:dyDescent="0.25">
      <c r="D232" s="42"/>
    </row>
    <row r="233" spans="4:4" x14ac:dyDescent="0.25">
      <c r="D233" s="42"/>
    </row>
    <row r="234" spans="4:4" x14ac:dyDescent="0.25">
      <c r="D234" s="42"/>
    </row>
    <row r="235" spans="4:4" x14ac:dyDescent="0.25">
      <c r="D235" s="42"/>
    </row>
    <row r="236" spans="4:4" x14ac:dyDescent="0.25">
      <c r="D236" s="42"/>
    </row>
    <row r="237" spans="4:4" x14ac:dyDescent="0.25">
      <c r="D237" s="42"/>
    </row>
    <row r="238" spans="4:4" x14ac:dyDescent="0.25">
      <c r="D238" s="42"/>
    </row>
    <row r="239" spans="4:4" x14ac:dyDescent="0.25">
      <c r="D239" s="42"/>
    </row>
    <row r="240" spans="4:4" x14ac:dyDescent="0.25">
      <c r="D240" s="42"/>
    </row>
    <row r="241" spans="4:4" x14ac:dyDescent="0.25">
      <c r="D241" s="42"/>
    </row>
    <row r="242" spans="4:4" x14ac:dyDescent="0.25">
      <c r="D242" s="42"/>
    </row>
    <row r="243" spans="4:4" x14ac:dyDescent="0.25">
      <c r="D243" s="42"/>
    </row>
    <row r="244" spans="4:4" x14ac:dyDescent="0.25">
      <c r="D244" s="42"/>
    </row>
    <row r="245" spans="4:4" x14ac:dyDescent="0.25">
      <c r="D245" s="42"/>
    </row>
    <row r="246" spans="4:4" x14ac:dyDescent="0.25">
      <c r="D246" s="42"/>
    </row>
    <row r="247" spans="4:4" x14ac:dyDescent="0.25">
      <c r="D247" s="42"/>
    </row>
    <row r="248" spans="4:4" x14ac:dyDescent="0.25">
      <c r="D248" s="42"/>
    </row>
    <row r="249" spans="4:4" x14ac:dyDescent="0.25">
      <c r="D249" s="42"/>
    </row>
    <row r="250" spans="4:4" x14ac:dyDescent="0.25">
      <c r="D250" s="42"/>
    </row>
    <row r="251" spans="4:4" x14ac:dyDescent="0.25">
      <c r="D251" s="42"/>
    </row>
    <row r="252" spans="4:4" x14ac:dyDescent="0.25">
      <c r="D252" s="42"/>
    </row>
    <row r="253" spans="4:4" x14ac:dyDescent="0.25">
      <c r="D253" s="42"/>
    </row>
    <row r="254" spans="4:4" x14ac:dyDescent="0.25">
      <c r="D254" s="42"/>
    </row>
    <row r="255" spans="4:4" x14ac:dyDescent="0.25">
      <c r="D255" s="42"/>
    </row>
    <row r="256" spans="4:4" x14ac:dyDescent="0.25">
      <c r="D256" s="42"/>
    </row>
    <row r="257" spans="4:4" x14ac:dyDescent="0.25">
      <c r="D257" s="42"/>
    </row>
    <row r="258" spans="4:4" x14ac:dyDescent="0.25">
      <c r="D258" s="42"/>
    </row>
    <row r="259" spans="4:4" x14ac:dyDescent="0.25">
      <c r="D259" s="42"/>
    </row>
    <row r="260" spans="4:4" x14ac:dyDescent="0.25">
      <c r="D260" s="42"/>
    </row>
    <row r="261" spans="4:4" x14ac:dyDescent="0.25">
      <c r="D261" s="42"/>
    </row>
    <row r="262" spans="4:4" x14ac:dyDescent="0.25">
      <c r="D262" s="42"/>
    </row>
    <row r="263" spans="4:4" x14ac:dyDescent="0.25">
      <c r="D263" s="42"/>
    </row>
    <row r="264" spans="4:4" x14ac:dyDescent="0.25">
      <c r="D264" s="42"/>
    </row>
    <row r="265" spans="4:4" x14ac:dyDescent="0.25">
      <c r="D265" s="42"/>
    </row>
    <row r="266" spans="4:4" x14ac:dyDescent="0.25">
      <c r="D266" s="42"/>
    </row>
    <row r="267" spans="4:4" x14ac:dyDescent="0.25">
      <c r="D267" s="42"/>
    </row>
    <row r="268" spans="4:4" x14ac:dyDescent="0.25">
      <c r="D268" s="42"/>
    </row>
    <row r="269" spans="4:4" x14ac:dyDescent="0.25">
      <c r="D269" s="42"/>
    </row>
    <row r="270" spans="4:4" x14ac:dyDescent="0.25">
      <c r="D270" s="42"/>
    </row>
    <row r="271" spans="4:4" x14ac:dyDescent="0.25">
      <c r="D271" s="42"/>
    </row>
    <row r="272" spans="4:4" x14ac:dyDescent="0.25">
      <c r="D272" s="42"/>
    </row>
    <row r="273" spans="4:4" x14ac:dyDescent="0.25">
      <c r="D273" s="42"/>
    </row>
    <row r="274" spans="4:4" x14ac:dyDescent="0.25">
      <c r="D274" s="42"/>
    </row>
    <row r="275" spans="4:4" x14ac:dyDescent="0.25">
      <c r="D275" s="42"/>
    </row>
    <row r="276" spans="4:4" x14ac:dyDescent="0.25">
      <c r="D276" s="42"/>
    </row>
    <row r="277" spans="4:4" x14ac:dyDescent="0.25">
      <c r="D277" s="42"/>
    </row>
    <row r="278" spans="4:4" x14ac:dyDescent="0.25">
      <c r="D278" s="42"/>
    </row>
    <row r="279" spans="4:4" x14ac:dyDescent="0.25">
      <c r="D279" s="42"/>
    </row>
    <row r="280" spans="4:4" x14ac:dyDescent="0.25">
      <c r="D280" s="42"/>
    </row>
    <row r="281" spans="4:4" x14ac:dyDescent="0.25">
      <c r="D281" s="42"/>
    </row>
    <row r="282" spans="4:4" x14ac:dyDescent="0.25">
      <c r="D282" s="42"/>
    </row>
    <row r="283" spans="4:4" x14ac:dyDescent="0.25">
      <c r="D283" s="42"/>
    </row>
    <row r="284" spans="4:4" x14ac:dyDescent="0.25">
      <c r="D284" s="42"/>
    </row>
    <row r="285" spans="4:4" x14ac:dyDescent="0.25">
      <c r="D285" s="42"/>
    </row>
    <row r="286" spans="4:4" x14ac:dyDescent="0.25">
      <c r="D286" s="42"/>
    </row>
    <row r="287" spans="4:4" x14ac:dyDescent="0.25">
      <c r="D287" s="42"/>
    </row>
    <row r="288" spans="4:4" x14ac:dyDescent="0.25">
      <c r="D288" s="42"/>
    </row>
    <row r="289" spans="4:4" x14ac:dyDescent="0.25">
      <c r="D289" s="42"/>
    </row>
    <row r="290" spans="4:4" x14ac:dyDescent="0.25">
      <c r="D290" s="42"/>
    </row>
    <row r="291" spans="4:4" x14ac:dyDescent="0.25">
      <c r="D291" s="42"/>
    </row>
    <row r="292" spans="4:4" x14ac:dyDescent="0.25">
      <c r="D292" s="42"/>
    </row>
    <row r="293" spans="4:4" x14ac:dyDescent="0.25">
      <c r="D293" s="42"/>
    </row>
    <row r="294" spans="4:4" x14ac:dyDescent="0.25">
      <c r="D294" s="42"/>
    </row>
    <row r="295" spans="4:4" x14ac:dyDescent="0.25">
      <c r="D295" s="42"/>
    </row>
    <row r="296" spans="4:4" x14ac:dyDescent="0.25">
      <c r="D296" s="42"/>
    </row>
    <row r="297" spans="4:4" x14ac:dyDescent="0.25">
      <c r="D297" s="42"/>
    </row>
    <row r="298" spans="4:4" x14ac:dyDescent="0.25">
      <c r="D298" s="42"/>
    </row>
    <row r="299" spans="4:4" x14ac:dyDescent="0.25">
      <c r="D299" s="42"/>
    </row>
    <row r="300" spans="4:4" x14ac:dyDescent="0.25">
      <c r="D300" s="42"/>
    </row>
    <row r="301" spans="4:4" x14ac:dyDescent="0.25">
      <c r="D301" s="42"/>
    </row>
    <row r="302" spans="4:4" x14ac:dyDescent="0.25">
      <c r="D302" s="42"/>
    </row>
    <row r="303" spans="4:4" x14ac:dyDescent="0.25">
      <c r="D303" s="42"/>
    </row>
    <row r="304" spans="4:4" x14ac:dyDescent="0.25">
      <c r="D304" s="42"/>
    </row>
    <row r="305" spans="4:4" x14ac:dyDescent="0.25">
      <c r="D305" s="42"/>
    </row>
    <row r="306" spans="4:4" x14ac:dyDescent="0.25">
      <c r="D306" s="42"/>
    </row>
    <row r="307" spans="4:4" x14ac:dyDescent="0.25">
      <c r="D307" s="42"/>
    </row>
    <row r="308" spans="4:4" x14ac:dyDescent="0.25">
      <c r="D308" s="42"/>
    </row>
    <row r="309" spans="4:4" x14ac:dyDescent="0.25">
      <c r="D309" s="42"/>
    </row>
    <row r="310" spans="4:4" x14ac:dyDescent="0.25">
      <c r="D310" s="42"/>
    </row>
    <row r="311" spans="4:4" x14ac:dyDescent="0.25">
      <c r="D311" s="42"/>
    </row>
    <row r="312" spans="4:4" x14ac:dyDescent="0.25">
      <c r="D312" s="42"/>
    </row>
    <row r="313" spans="4:4" x14ac:dyDescent="0.25">
      <c r="D313" s="42"/>
    </row>
    <row r="314" spans="4:4" x14ac:dyDescent="0.25">
      <c r="D314" s="42"/>
    </row>
    <row r="315" spans="4:4" x14ac:dyDescent="0.25">
      <c r="D315" s="42"/>
    </row>
    <row r="316" spans="4:4" x14ac:dyDescent="0.25">
      <c r="D316" s="42"/>
    </row>
    <row r="317" spans="4:4" x14ac:dyDescent="0.25">
      <c r="D317" s="42"/>
    </row>
    <row r="318" spans="4:4" x14ac:dyDescent="0.25">
      <c r="D318" s="42"/>
    </row>
    <row r="319" spans="4:4" x14ac:dyDescent="0.25">
      <c r="D319" s="42"/>
    </row>
    <row r="320" spans="4:4" x14ac:dyDescent="0.25">
      <c r="D320" s="42"/>
    </row>
    <row r="321" spans="4:4" x14ac:dyDescent="0.25">
      <c r="D321" s="42"/>
    </row>
    <row r="322" spans="4:4" x14ac:dyDescent="0.25">
      <c r="D322" s="42"/>
    </row>
    <row r="323" spans="4:4" x14ac:dyDescent="0.25">
      <c r="D323" s="42"/>
    </row>
    <row r="324" spans="4:4" x14ac:dyDescent="0.25">
      <c r="D324" s="42"/>
    </row>
    <row r="325" spans="4:4" x14ac:dyDescent="0.25">
      <c r="D325" s="42"/>
    </row>
    <row r="326" spans="4:4" x14ac:dyDescent="0.25">
      <c r="D326" s="42"/>
    </row>
    <row r="327" spans="4:4" x14ac:dyDescent="0.25">
      <c r="D327" s="42"/>
    </row>
    <row r="328" spans="4:4" x14ac:dyDescent="0.25">
      <c r="D328" s="42"/>
    </row>
    <row r="329" spans="4:4" x14ac:dyDescent="0.25">
      <c r="D329" s="42"/>
    </row>
    <row r="330" spans="4:4" x14ac:dyDescent="0.25">
      <c r="D330" s="42"/>
    </row>
    <row r="331" spans="4:4" x14ac:dyDescent="0.25">
      <c r="D331" s="42"/>
    </row>
    <row r="332" spans="4:4" x14ac:dyDescent="0.25">
      <c r="D332" s="42"/>
    </row>
    <row r="333" spans="4:4" x14ac:dyDescent="0.25">
      <c r="D333" s="42"/>
    </row>
    <row r="334" spans="4:4" x14ac:dyDescent="0.25">
      <c r="D334" s="42"/>
    </row>
    <row r="335" spans="4:4" x14ac:dyDescent="0.25">
      <c r="D335" s="42"/>
    </row>
    <row r="336" spans="4:4" x14ac:dyDescent="0.25">
      <c r="D336" s="42"/>
    </row>
    <row r="337" spans="4:4" x14ac:dyDescent="0.25">
      <c r="D337" s="42"/>
    </row>
    <row r="338" spans="4:4" x14ac:dyDescent="0.25">
      <c r="D338" s="42"/>
    </row>
    <row r="339" spans="4:4" x14ac:dyDescent="0.25">
      <c r="D339" s="42"/>
    </row>
    <row r="340" spans="4:4" x14ac:dyDescent="0.25">
      <c r="D340" s="42"/>
    </row>
    <row r="341" spans="4:4" x14ac:dyDescent="0.25">
      <c r="D341" s="42"/>
    </row>
    <row r="342" spans="4:4" x14ac:dyDescent="0.25">
      <c r="D342" s="42"/>
    </row>
    <row r="343" spans="4:4" x14ac:dyDescent="0.25">
      <c r="D343" s="42"/>
    </row>
    <row r="344" spans="4:4" x14ac:dyDescent="0.25">
      <c r="D344" s="42"/>
    </row>
    <row r="345" spans="4:4" x14ac:dyDescent="0.25">
      <c r="D345" s="42"/>
    </row>
    <row r="346" spans="4:4" x14ac:dyDescent="0.25">
      <c r="D346" s="42"/>
    </row>
    <row r="347" spans="4:4" x14ac:dyDescent="0.25">
      <c r="D347" s="42"/>
    </row>
    <row r="348" spans="4:4" x14ac:dyDescent="0.25">
      <c r="D348" s="42"/>
    </row>
    <row r="349" spans="4:4" x14ac:dyDescent="0.25">
      <c r="D349" s="42"/>
    </row>
    <row r="350" spans="4:4" x14ac:dyDescent="0.25">
      <c r="D350" s="42"/>
    </row>
    <row r="351" spans="4:4" x14ac:dyDescent="0.25">
      <c r="D351" s="42"/>
    </row>
    <row r="352" spans="4:4" x14ac:dyDescent="0.25">
      <c r="D352" s="42"/>
    </row>
    <row r="353" spans="4:4" x14ac:dyDescent="0.25">
      <c r="D353" s="42"/>
    </row>
    <row r="354" spans="4:4" x14ac:dyDescent="0.25">
      <c r="D354" s="42"/>
    </row>
    <row r="355" spans="4:4" x14ac:dyDescent="0.25">
      <c r="D355" s="42"/>
    </row>
    <row r="356" spans="4:4" x14ac:dyDescent="0.25">
      <c r="D356" s="42"/>
    </row>
    <row r="357" spans="4:4" x14ac:dyDescent="0.25">
      <c r="D357" s="42"/>
    </row>
    <row r="358" spans="4:4" x14ac:dyDescent="0.25">
      <c r="D358" s="42"/>
    </row>
    <row r="359" spans="4:4" x14ac:dyDescent="0.25">
      <c r="D359" s="42"/>
    </row>
    <row r="360" spans="4:4" x14ac:dyDescent="0.25">
      <c r="D360" s="42"/>
    </row>
    <row r="361" spans="4:4" x14ac:dyDescent="0.25">
      <c r="D361" s="42"/>
    </row>
    <row r="362" spans="4:4" x14ac:dyDescent="0.25">
      <c r="D362" s="42"/>
    </row>
    <row r="363" spans="4:4" x14ac:dyDescent="0.25">
      <c r="D363" s="42"/>
    </row>
    <row r="364" spans="4:4" x14ac:dyDescent="0.25">
      <c r="D364" s="42"/>
    </row>
    <row r="365" spans="4:4" x14ac:dyDescent="0.25">
      <c r="D365" s="42"/>
    </row>
    <row r="366" spans="4:4" x14ac:dyDescent="0.25">
      <c r="D366" s="42"/>
    </row>
    <row r="367" spans="4:4" x14ac:dyDescent="0.25">
      <c r="D367" s="42"/>
    </row>
    <row r="368" spans="4:4" x14ac:dyDescent="0.25">
      <c r="D368" s="42"/>
    </row>
    <row r="369" spans="4:4" x14ac:dyDescent="0.25">
      <c r="D369" s="42"/>
    </row>
    <row r="370" spans="4:4" x14ac:dyDescent="0.25">
      <c r="D370" s="42"/>
    </row>
    <row r="371" spans="4:4" x14ac:dyDescent="0.25">
      <c r="D371" s="42"/>
    </row>
    <row r="372" spans="4:4" x14ac:dyDescent="0.25">
      <c r="D372" s="42"/>
    </row>
    <row r="373" spans="4:4" x14ac:dyDescent="0.25">
      <c r="D373" s="42"/>
    </row>
    <row r="374" spans="4:4" x14ac:dyDescent="0.25">
      <c r="D374" s="42"/>
    </row>
    <row r="375" spans="4:4" x14ac:dyDescent="0.25">
      <c r="D375" s="42"/>
    </row>
    <row r="376" spans="4:4" x14ac:dyDescent="0.25">
      <c r="D376" s="42"/>
    </row>
    <row r="377" spans="4:4" x14ac:dyDescent="0.25">
      <c r="D377" s="42"/>
    </row>
    <row r="378" spans="4:4" x14ac:dyDescent="0.25">
      <c r="D378" s="42"/>
    </row>
    <row r="379" spans="4:4" x14ac:dyDescent="0.25">
      <c r="D379" s="42"/>
    </row>
    <row r="380" spans="4:4" x14ac:dyDescent="0.25">
      <c r="D380" s="42"/>
    </row>
    <row r="381" spans="4:4" x14ac:dyDescent="0.25">
      <c r="D381" s="42"/>
    </row>
    <row r="382" spans="4:4" x14ac:dyDescent="0.25">
      <c r="D382" s="42"/>
    </row>
    <row r="383" spans="4:4" x14ac:dyDescent="0.25">
      <c r="D383" s="42"/>
    </row>
    <row r="384" spans="4:4" x14ac:dyDescent="0.25">
      <c r="D384" s="42"/>
    </row>
    <row r="385" spans="4:4" x14ac:dyDescent="0.25">
      <c r="D385" s="42"/>
    </row>
    <row r="386" spans="4:4" x14ac:dyDescent="0.25">
      <c r="D386" s="42"/>
    </row>
    <row r="387" spans="4:4" x14ac:dyDescent="0.25">
      <c r="D387" s="42"/>
    </row>
    <row r="388" spans="4:4" x14ac:dyDescent="0.25">
      <c r="D388" s="42"/>
    </row>
    <row r="389" spans="4:4" x14ac:dyDescent="0.25">
      <c r="D389" s="42"/>
    </row>
    <row r="390" spans="4:4" x14ac:dyDescent="0.25">
      <c r="D390" s="42"/>
    </row>
    <row r="391" spans="4:4" x14ac:dyDescent="0.25">
      <c r="D391" s="42"/>
    </row>
    <row r="392" spans="4:4" x14ac:dyDescent="0.25">
      <c r="D392" s="42"/>
    </row>
    <row r="393" spans="4:4" x14ac:dyDescent="0.25">
      <c r="D393" s="42"/>
    </row>
    <row r="394" spans="4:4" x14ac:dyDescent="0.25">
      <c r="D394" s="42"/>
    </row>
    <row r="395" spans="4:4" x14ac:dyDescent="0.25">
      <c r="D395" s="42"/>
    </row>
    <row r="396" spans="4:4" x14ac:dyDescent="0.25">
      <c r="D396" s="42"/>
    </row>
    <row r="397" spans="4:4" x14ac:dyDescent="0.25">
      <c r="D397" s="42"/>
    </row>
    <row r="398" spans="4:4" x14ac:dyDescent="0.25">
      <c r="D398" s="42"/>
    </row>
    <row r="399" spans="4:4" x14ac:dyDescent="0.25">
      <c r="D399" s="42"/>
    </row>
    <row r="400" spans="4:4" x14ac:dyDescent="0.25">
      <c r="D400" s="42"/>
    </row>
    <row r="401" spans="4:4" x14ac:dyDescent="0.25">
      <c r="D401" s="42"/>
    </row>
    <row r="402" spans="4:4" x14ac:dyDescent="0.25">
      <c r="D402" s="42"/>
    </row>
    <row r="403" spans="4:4" x14ac:dyDescent="0.25">
      <c r="D403" s="42"/>
    </row>
    <row r="404" spans="4:4" x14ac:dyDescent="0.25">
      <c r="D404" s="42"/>
    </row>
    <row r="405" spans="4:4" x14ac:dyDescent="0.25">
      <c r="D405" s="42"/>
    </row>
    <row r="406" spans="4:4" x14ac:dyDescent="0.25">
      <c r="D406" s="42"/>
    </row>
    <row r="407" spans="4:4" x14ac:dyDescent="0.25">
      <c r="D407" s="42"/>
    </row>
    <row r="408" spans="4:4" x14ac:dyDescent="0.25">
      <c r="D408" s="42"/>
    </row>
    <row r="409" spans="4:4" x14ac:dyDescent="0.25">
      <c r="D409" s="42"/>
    </row>
    <row r="410" spans="4:4" x14ac:dyDescent="0.25">
      <c r="D410" s="42"/>
    </row>
    <row r="411" spans="4:4" x14ac:dyDescent="0.25">
      <c r="D411" s="42"/>
    </row>
    <row r="412" spans="4:4" x14ac:dyDescent="0.25">
      <c r="D412" s="42"/>
    </row>
    <row r="413" spans="4:4" x14ac:dyDescent="0.25">
      <c r="D413" s="42"/>
    </row>
    <row r="414" spans="4:4" x14ac:dyDescent="0.25">
      <c r="D414" s="42"/>
    </row>
    <row r="415" spans="4:4" x14ac:dyDescent="0.25">
      <c r="D415" s="42"/>
    </row>
    <row r="416" spans="4:4" x14ac:dyDescent="0.25">
      <c r="D416" s="42"/>
    </row>
    <row r="417" spans="4:4" x14ac:dyDescent="0.25">
      <c r="D417" s="42"/>
    </row>
    <row r="418" spans="4:4" x14ac:dyDescent="0.25">
      <c r="D418" s="42"/>
    </row>
    <row r="419" spans="4:4" x14ac:dyDescent="0.25">
      <c r="D419" s="42"/>
    </row>
    <row r="420" spans="4:4" x14ac:dyDescent="0.25">
      <c r="D420" s="42"/>
    </row>
    <row r="421" spans="4:4" x14ac:dyDescent="0.25">
      <c r="D421" s="42"/>
    </row>
    <row r="422" spans="4:4" x14ac:dyDescent="0.25">
      <c r="D422" s="42"/>
    </row>
    <row r="423" spans="4:4" x14ac:dyDescent="0.25">
      <c r="D423" s="42"/>
    </row>
    <row r="424" spans="4:4" x14ac:dyDescent="0.25">
      <c r="D424" s="42"/>
    </row>
    <row r="425" spans="4:4" x14ac:dyDescent="0.25">
      <c r="D425" s="42"/>
    </row>
    <row r="426" spans="4:4" x14ac:dyDescent="0.25">
      <c r="D426" s="42"/>
    </row>
    <row r="427" spans="4:4" x14ac:dyDescent="0.25">
      <c r="D427" s="42"/>
    </row>
    <row r="428" spans="4:4" x14ac:dyDescent="0.25">
      <c r="D428" s="42"/>
    </row>
    <row r="429" spans="4:4" x14ac:dyDescent="0.25">
      <c r="D429" s="42"/>
    </row>
    <row r="430" spans="4:4" x14ac:dyDescent="0.25">
      <c r="D430" s="42"/>
    </row>
    <row r="431" spans="4:4" x14ac:dyDescent="0.25">
      <c r="D431" s="42"/>
    </row>
    <row r="432" spans="4:4" x14ac:dyDescent="0.25">
      <c r="D432" s="42"/>
    </row>
    <row r="433" spans="4:4" x14ac:dyDescent="0.25">
      <c r="D433" s="42"/>
    </row>
    <row r="434" spans="4:4" x14ac:dyDescent="0.25">
      <c r="D434" s="42"/>
    </row>
    <row r="435" spans="4:4" x14ac:dyDescent="0.25">
      <c r="D435" s="42"/>
    </row>
    <row r="436" spans="4:4" x14ac:dyDescent="0.25">
      <c r="D436" s="42"/>
    </row>
    <row r="437" spans="4:4" x14ac:dyDescent="0.25">
      <c r="D437" s="42"/>
    </row>
    <row r="438" spans="4:4" x14ac:dyDescent="0.25">
      <c r="D438" s="42"/>
    </row>
    <row r="439" spans="4:4" x14ac:dyDescent="0.25">
      <c r="D439" s="42"/>
    </row>
    <row r="440" spans="4:4" x14ac:dyDescent="0.25">
      <c r="D440" s="42"/>
    </row>
    <row r="441" spans="4:4" x14ac:dyDescent="0.25">
      <c r="D441" s="42"/>
    </row>
    <row r="442" spans="4:4" x14ac:dyDescent="0.25">
      <c r="D442" s="42"/>
    </row>
    <row r="443" spans="4:4" x14ac:dyDescent="0.25">
      <c r="D443" s="42"/>
    </row>
    <row r="444" spans="4:4" x14ac:dyDescent="0.25">
      <c r="D444" s="42"/>
    </row>
    <row r="445" spans="4:4" x14ac:dyDescent="0.25">
      <c r="D445" s="42"/>
    </row>
    <row r="446" spans="4:4" x14ac:dyDescent="0.25">
      <c r="D446" s="42"/>
    </row>
    <row r="447" spans="4:4" x14ac:dyDescent="0.25">
      <c r="D447" s="42"/>
    </row>
    <row r="448" spans="4:4" x14ac:dyDescent="0.25">
      <c r="D448" s="42"/>
    </row>
    <row r="449" spans="4:4" x14ac:dyDescent="0.25">
      <c r="D449" s="42"/>
    </row>
    <row r="450" spans="4:4" x14ac:dyDescent="0.25">
      <c r="D450" s="42"/>
    </row>
    <row r="451" spans="4:4" x14ac:dyDescent="0.25">
      <c r="D451" s="42"/>
    </row>
    <row r="452" spans="4:4" x14ac:dyDescent="0.25">
      <c r="D452" s="42"/>
    </row>
    <row r="453" spans="4:4" x14ac:dyDescent="0.25">
      <c r="D453" s="42"/>
    </row>
    <row r="454" spans="4:4" x14ac:dyDescent="0.25">
      <c r="D454" s="42"/>
    </row>
    <row r="455" spans="4:4" x14ac:dyDescent="0.25">
      <c r="D455" s="42"/>
    </row>
    <row r="456" spans="4:4" x14ac:dyDescent="0.25">
      <c r="D456" s="42"/>
    </row>
    <row r="457" spans="4:4" x14ac:dyDescent="0.25">
      <c r="D457" s="42"/>
    </row>
    <row r="458" spans="4:4" x14ac:dyDescent="0.25">
      <c r="D458" s="42"/>
    </row>
    <row r="459" spans="4:4" x14ac:dyDescent="0.25">
      <c r="D459" s="42"/>
    </row>
    <row r="460" spans="4:4" x14ac:dyDescent="0.25">
      <c r="D460" s="42"/>
    </row>
    <row r="461" spans="4:4" x14ac:dyDescent="0.25">
      <c r="D461" s="42"/>
    </row>
    <row r="462" spans="4:4" x14ac:dyDescent="0.25">
      <c r="D462" s="42"/>
    </row>
    <row r="463" spans="4:4" x14ac:dyDescent="0.25">
      <c r="D463" s="42"/>
    </row>
    <row r="464" spans="4:4" x14ac:dyDescent="0.25">
      <c r="D464" s="42"/>
    </row>
    <row r="465" spans="4:4" x14ac:dyDescent="0.25">
      <c r="D465" s="42"/>
    </row>
    <row r="466" spans="4:4" x14ac:dyDescent="0.25">
      <c r="D466" s="42"/>
    </row>
    <row r="467" spans="4:4" x14ac:dyDescent="0.25">
      <c r="D467" s="42"/>
    </row>
    <row r="468" spans="4:4" x14ac:dyDescent="0.25">
      <c r="D468" s="42"/>
    </row>
    <row r="469" spans="4:4" x14ac:dyDescent="0.25">
      <c r="D469" s="42"/>
    </row>
    <row r="470" spans="4:4" x14ac:dyDescent="0.25">
      <c r="D470" s="42"/>
    </row>
    <row r="471" spans="4:4" x14ac:dyDescent="0.25">
      <c r="D471" s="42"/>
    </row>
    <row r="472" spans="4:4" x14ac:dyDescent="0.25">
      <c r="D472" s="42"/>
    </row>
    <row r="473" spans="4:4" x14ac:dyDescent="0.25">
      <c r="D473" s="42"/>
    </row>
    <row r="474" spans="4:4" x14ac:dyDescent="0.25">
      <c r="D474" s="42"/>
    </row>
    <row r="475" spans="4:4" x14ac:dyDescent="0.25">
      <c r="D475" s="42"/>
    </row>
    <row r="476" spans="4:4" x14ac:dyDescent="0.25">
      <c r="D476" s="42"/>
    </row>
    <row r="477" spans="4:4" x14ac:dyDescent="0.25">
      <c r="D477" s="42"/>
    </row>
    <row r="478" spans="4:4" x14ac:dyDescent="0.25">
      <c r="D478" s="42"/>
    </row>
    <row r="479" spans="4:4" x14ac:dyDescent="0.25">
      <c r="D479" s="42"/>
    </row>
    <row r="480" spans="4:4" x14ac:dyDescent="0.25">
      <c r="D480" s="42"/>
    </row>
    <row r="481" spans="4:4" x14ac:dyDescent="0.25">
      <c r="D481" s="42"/>
    </row>
    <row r="482" spans="4:4" x14ac:dyDescent="0.25">
      <c r="D482" s="42"/>
    </row>
    <row r="483" spans="4:4" x14ac:dyDescent="0.25">
      <c r="D483" s="42"/>
    </row>
    <row r="484" spans="4:4" x14ac:dyDescent="0.25">
      <c r="D484" s="42"/>
    </row>
    <row r="485" spans="4:4" x14ac:dyDescent="0.25">
      <c r="D485" s="42"/>
    </row>
    <row r="486" spans="4:4" x14ac:dyDescent="0.25">
      <c r="D486" s="42"/>
    </row>
    <row r="487" spans="4:4" x14ac:dyDescent="0.25">
      <c r="D487" s="42"/>
    </row>
    <row r="488" spans="4:4" x14ac:dyDescent="0.25">
      <c r="D488" s="42"/>
    </row>
    <row r="489" spans="4:4" x14ac:dyDescent="0.25">
      <c r="D489" s="42"/>
    </row>
    <row r="490" spans="4:4" x14ac:dyDescent="0.25">
      <c r="D490" s="42"/>
    </row>
    <row r="491" spans="4:4" x14ac:dyDescent="0.25">
      <c r="D491" s="42"/>
    </row>
    <row r="492" spans="4:4" x14ac:dyDescent="0.25">
      <c r="D492" s="42"/>
    </row>
    <row r="493" spans="4:4" x14ac:dyDescent="0.25">
      <c r="D493" s="42"/>
    </row>
    <row r="494" spans="4:4" x14ac:dyDescent="0.25">
      <c r="D494" s="42"/>
    </row>
    <row r="495" spans="4:4" x14ac:dyDescent="0.25">
      <c r="D495" s="42"/>
    </row>
    <row r="496" spans="4:4" x14ac:dyDescent="0.25">
      <c r="D496" s="42"/>
    </row>
    <row r="497" spans="4:4" x14ac:dyDescent="0.25">
      <c r="D497" s="42"/>
    </row>
    <row r="498" spans="4:4" x14ac:dyDescent="0.25">
      <c r="D498" s="42"/>
    </row>
    <row r="499" spans="4:4" x14ac:dyDescent="0.25">
      <c r="D499" s="42"/>
    </row>
    <row r="500" spans="4:4" x14ac:dyDescent="0.25">
      <c r="D500" s="42"/>
    </row>
    <row r="501" spans="4:4" x14ac:dyDescent="0.25">
      <c r="D501" s="42"/>
    </row>
    <row r="502" spans="4:4" x14ac:dyDescent="0.25">
      <c r="D502" s="42"/>
    </row>
    <row r="503" spans="4:4" x14ac:dyDescent="0.25">
      <c r="D503" s="42"/>
    </row>
    <row r="504" spans="4:4" x14ac:dyDescent="0.25">
      <c r="D504" s="42"/>
    </row>
    <row r="505" spans="4:4" x14ac:dyDescent="0.25">
      <c r="D505" s="42"/>
    </row>
    <row r="506" spans="4:4" x14ac:dyDescent="0.25">
      <c r="D506" s="42"/>
    </row>
    <row r="507" spans="4:4" x14ac:dyDescent="0.25">
      <c r="D507" s="42"/>
    </row>
    <row r="508" spans="4:4" x14ac:dyDescent="0.25">
      <c r="D508" s="42"/>
    </row>
    <row r="509" spans="4:4" x14ac:dyDescent="0.25">
      <c r="D509" s="42"/>
    </row>
    <row r="510" spans="4:4" x14ac:dyDescent="0.25">
      <c r="D510" s="42"/>
    </row>
    <row r="511" spans="4:4" x14ac:dyDescent="0.25">
      <c r="D511" s="42"/>
    </row>
    <row r="512" spans="4:4" x14ac:dyDescent="0.25">
      <c r="D512" s="42"/>
    </row>
    <row r="513" spans="4:4" x14ac:dyDescent="0.25">
      <c r="D513" s="42"/>
    </row>
    <row r="514" spans="4:4" x14ac:dyDescent="0.25">
      <c r="D514" s="42"/>
    </row>
    <row r="515" spans="4:4" x14ac:dyDescent="0.25">
      <c r="D515" s="42"/>
    </row>
    <row r="516" spans="4:4" x14ac:dyDescent="0.25">
      <c r="D516" s="42"/>
    </row>
    <row r="517" spans="4:4" x14ac:dyDescent="0.25">
      <c r="D517" s="42"/>
    </row>
    <row r="518" spans="4:4" x14ac:dyDescent="0.25">
      <c r="D518" s="42"/>
    </row>
    <row r="519" spans="4:4" x14ac:dyDescent="0.25">
      <c r="D519" s="42"/>
    </row>
    <row r="520" spans="4:4" x14ac:dyDescent="0.25">
      <c r="D520" s="42"/>
    </row>
    <row r="521" spans="4:4" x14ac:dyDescent="0.25">
      <c r="D521" s="42"/>
    </row>
    <row r="522" spans="4:4" x14ac:dyDescent="0.25">
      <c r="D522" s="42"/>
    </row>
    <row r="523" spans="4:4" x14ac:dyDescent="0.25">
      <c r="D523" s="42"/>
    </row>
    <row r="524" spans="4:4" x14ac:dyDescent="0.25">
      <c r="D524" s="42"/>
    </row>
    <row r="525" spans="4:4" x14ac:dyDescent="0.25">
      <c r="D525" s="42"/>
    </row>
    <row r="526" spans="4:4" x14ac:dyDescent="0.25">
      <c r="D526" s="42"/>
    </row>
    <row r="527" spans="4:4" x14ac:dyDescent="0.25">
      <c r="D527" s="42"/>
    </row>
    <row r="528" spans="4:4" x14ac:dyDescent="0.25">
      <c r="D528" s="42"/>
    </row>
    <row r="529" spans="4:4" x14ac:dyDescent="0.25">
      <c r="D529" s="42"/>
    </row>
    <row r="530" spans="4:4" x14ac:dyDescent="0.25">
      <c r="D530" s="42"/>
    </row>
    <row r="531" spans="4:4" x14ac:dyDescent="0.25">
      <c r="D531" s="42"/>
    </row>
    <row r="532" spans="4:4" x14ac:dyDescent="0.25">
      <c r="D532" s="42"/>
    </row>
    <row r="533" spans="4:4" x14ac:dyDescent="0.25">
      <c r="D533" s="42"/>
    </row>
    <row r="534" spans="4:4" x14ac:dyDescent="0.25">
      <c r="D534" s="42"/>
    </row>
    <row r="535" spans="4:4" x14ac:dyDescent="0.25">
      <c r="D535" s="42"/>
    </row>
    <row r="536" spans="4:4" x14ac:dyDescent="0.25">
      <c r="D536" s="42"/>
    </row>
    <row r="537" spans="4:4" x14ac:dyDescent="0.25">
      <c r="D537" s="42"/>
    </row>
    <row r="538" spans="4:4" x14ac:dyDescent="0.25">
      <c r="D538" s="42"/>
    </row>
    <row r="539" spans="4:4" x14ac:dyDescent="0.25">
      <c r="D539" s="42"/>
    </row>
    <row r="540" spans="4:4" x14ac:dyDescent="0.25">
      <c r="D540" s="42"/>
    </row>
    <row r="541" spans="4:4" x14ac:dyDescent="0.25">
      <c r="D541" s="42"/>
    </row>
    <row r="542" spans="4:4" x14ac:dyDescent="0.25">
      <c r="D542" s="42"/>
    </row>
    <row r="543" spans="4:4" x14ac:dyDescent="0.25">
      <c r="D543" s="42"/>
    </row>
    <row r="544" spans="4:4" x14ac:dyDescent="0.25">
      <c r="D544" s="42"/>
    </row>
    <row r="545" spans="4:4" x14ac:dyDescent="0.25">
      <c r="D545" s="42"/>
    </row>
    <row r="546" spans="4:4" x14ac:dyDescent="0.25">
      <c r="D546" s="42"/>
    </row>
    <row r="547" spans="4:4" x14ac:dyDescent="0.25">
      <c r="D547" s="42"/>
    </row>
    <row r="548" spans="4:4" x14ac:dyDescent="0.25">
      <c r="D548" s="42"/>
    </row>
    <row r="549" spans="4:4" x14ac:dyDescent="0.25">
      <c r="D549" s="42"/>
    </row>
    <row r="550" spans="4:4" x14ac:dyDescent="0.25">
      <c r="D550" s="42"/>
    </row>
    <row r="551" spans="4:4" x14ac:dyDescent="0.25">
      <c r="D551" s="42"/>
    </row>
    <row r="552" spans="4:4" x14ac:dyDescent="0.25">
      <c r="D552" s="42"/>
    </row>
    <row r="553" spans="4:4" x14ac:dyDescent="0.25">
      <c r="D553" s="42"/>
    </row>
    <row r="554" spans="4:4" x14ac:dyDescent="0.25">
      <c r="D554" s="42"/>
    </row>
    <row r="555" spans="4:4" x14ac:dyDescent="0.25">
      <c r="D555" s="42"/>
    </row>
    <row r="556" spans="4:4" x14ac:dyDescent="0.25">
      <c r="D556" s="42"/>
    </row>
    <row r="557" spans="4:4" x14ac:dyDescent="0.25">
      <c r="D557" s="42"/>
    </row>
    <row r="558" spans="4:4" x14ac:dyDescent="0.25">
      <c r="D558" s="42"/>
    </row>
    <row r="559" spans="4:4" x14ac:dyDescent="0.25">
      <c r="D559" s="42"/>
    </row>
    <row r="560" spans="4:4" x14ac:dyDescent="0.25">
      <c r="D560" s="42"/>
    </row>
    <row r="561" spans="4:4" x14ac:dyDescent="0.25">
      <c r="D561" s="42"/>
    </row>
    <row r="562" spans="4:4" x14ac:dyDescent="0.25">
      <c r="D562" s="42"/>
    </row>
    <row r="563" spans="4:4" x14ac:dyDescent="0.25">
      <c r="D563" s="42"/>
    </row>
    <row r="564" spans="4:4" x14ac:dyDescent="0.25">
      <c r="D564" s="42"/>
    </row>
    <row r="565" spans="4:4" x14ac:dyDescent="0.25">
      <c r="D565" s="42"/>
    </row>
    <row r="566" spans="4:4" x14ac:dyDescent="0.25">
      <c r="D566" s="42"/>
    </row>
    <row r="567" spans="4:4" x14ac:dyDescent="0.25">
      <c r="D567" s="42"/>
    </row>
    <row r="568" spans="4:4" x14ac:dyDescent="0.25">
      <c r="D568" s="42"/>
    </row>
    <row r="569" spans="4:4" x14ac:dyDescent="0.25">
      <c r="D569" s="42"/>
    </row>
    <row r="570" spans="4:4" x14ac:dyDescent="0.25">
      <c r="D570" s="42"/>
    </row>
    <row r="571" spans="4:4" x14ac:dyDescent="0.25">
      <c r="D571" s="42"/>
    </row>
    <row r="572" spans="4:4" x14ac:dyDescent="0.25">
      <c r="D572" s="42"/>
    </row>
    <row r="573" spans="4:4" x14ac:dyDescent="0.25">
      <c r="D573" s="42"/>
    </row>
    <row r="574" spans="4:4" x14ac:dyDescent="0.25">
      <c r="D574" s="42"/>
    </row>
    <row r="575" spans="4:4" x14ac:dyDescent="0.25">
      <c r="D575" s="42"/>
    </row>
    <row r="576" spans="4:4" x14ac:dyDescent="0.25">
      <c r="D576" s="42"/>
    </row>
    <row r="577" spans="4:4" x14ac:dyDescent="0.25">
      <c r="D577" s="42"/>
    </row>
    <row r="578" spans="4:4" x14ac:dyDescent="0.25">
      <c r="D578" s="42"/>
    </row>
    <row r="579" spans="4:4" x14ac:dyDescent="0.25">
      <c r="D579" s="42"/>
    </row>
    <row r="580" spans="4:4" x14ac:dyDescent="0.25">
      <c r="D580" s="42"/>
    </row>
    <row r="581" spans="4:4" x14ac:dyDescent="0.25">
      <c r="D581" s="42"/>
    </row>
    <row r="582" spans="4:4" x14ac:dyDescent="0.25">
      <c r="D582" s="42"/>
    </row>
    <row r="583" spans="4:4" x14ac:dyDescent="0.25">
      <c r="D583" s="42"/>
    </row>
    <row r="584" spans="4:4" x14ac:dyDescent="0.25">
      <c r="D584" s="42"/>
    </row>
    <row r="585" spans="4:4" x14ac:dyDescent="0.25">
      <c r="D585" s="42"/>
    </row>
    <row r="586" spans="4:4" x14ac:dyDescent="0.25">
      <c r="D586" s="42"/>
    </row>
    <row r="587" spans="4:4" x14ac:dyDescent="0.25">
      <c r="D587" s="42"/>
    </row>
    <row r="588" spans="4:4" x14ac:dyDescent="0.25">
      <c r="D588" s="42"/>
    </row>
    <row r="589" spans="4:4" x14ac:dyDescent="0.25">
      <c r="D589" s="42"/>
    </row>
    <row r="590" spans="4:4" x14ac:dyDescent="0.25">
      <c r="D590" s="42"/>
    </row>
    <row r="591" spans="4:4" x14ac:dyDescent="0.25">
      <c r="D591" s="42"/>
    </row>
    <row r="592" spans="4:4" x14ac:dyDescent="0.25">
      <c r="D592" s="42"/>
    </row>
    <row r="593" spans="4:4" x14ac:dyDescent="0.25">
      <c r="D593" s="42"/>
    </row>
    <row r="594" spans="4:4" x14ac:dyDescent="0.25">
      <c r="D594" s="42"/>
    </row>
    <row r="595" spans="4:4" x14ac:dyDescent="0.25">
      <c r="D595" s="42"/>
    </row>
    <row r="596" spans="4:4" x14ac:dyDescent="0.25">
      <c r="D596" s="42"/>
    </row>
    <row r="597" spans="4:4" x14ac:dyDescent="0.25">
      <c r="D597" s="42"/>
    </row>
    <row r="598" spans="4:4" x14ac:dyDescent="0.25">
      <c r="D598" s="42"/>
    </row>
    <row r="599" spans="4:4" x14ac:dyDescent="0.25">
      <c r="D599" s="42"/>
    </row>
    <row r="600" spans="4:4" x14ac:dyDescent="0.25">
      <c r="D600" s="42"/>
    </row>
    <row r="601" spans="4:4" x14ac:dyDescent="0.25">
      <c r="D601" s="42"/>
    </row>
    <row r="602" spans="4:4" x14ac:dyDescent="0.25">
      <c r="D602" s="42"/>
    </row>
    <row r="603" spans="4:4" x14ac:dyDescent="0.25">
      <c r="D603" s="42"/>
    </row>
    <row r="604" spans="4:4" x14ac:dyDescent="0.25">
      <c r="D604" s="42"/>
    </row>
    <row r="605" spans="4:4" x14ac:dyDescent="0.25">
      <c r="D605" s="42"/>
    </row>
    <row r="606" spans="4:4" x14ac:dyDescent="0.25">
      <c r="D606" s="42"/>
    </row>
    <row r="607" spans="4:4" x14ac:dyDescent="0.25">
      <c r="D607" s="42"/>
    </row>
    <row r="608" spans="4:4" x14ac:dyDescent="0.25">
      <c r="D608" s="42"/>
    </row>
    <row r="609" spans="4:4" x14ac:dyDescent="0.25">
      <c r="D609" s="42"/>
    </row>
    <row r="610" spans="4:4" x14ac:dyDescent="0.25">
      <c r="D610" s="42"/>
    </row>
    <row r="611" spans="4:4" x14ac:dyDescent="0.25">
      <c r="D611" s="42"/>
    </row>
    <row r="612" spans="4:4" x14ac:dyDescent="0.25">
      <c r="D612" s="42"/>
    </row>
    <row r="613" spans="4:4" x14ac:dyDescent="0.25">
      <c r="D613" s="42"/>
    </row>
    <row r="614" spans="4:4" x14ac:dyDescent="0.25">
      <c r="D614" s="42"/>
    </row>
    <row r="615" spans="4:4" x14ac:dyDescent="0.25">
      <c r="D615" s="42"/>
    </row>
    <row r="616" spans="4:4" x14ac:dyDescent="0.25">
      <c r="D616" s="42"/>
    </row>
    <row r="617" spans="4:4" x14ac:dyDescent="0.25">
      <c r="D617" s="42"/>
    </row>
    <row r="618" spans="4:4" x14ac:dyDescent="0.25">
      <c r="D618" s="42"/>
    </row>
    <row r="619" spans="4:4" x14ac:dyDescent="0.25">
      <c r="D619" s="42"/>
    </row>
    <row r="620" spans="4:4" x14ac:dyDescent="0.25">
      <c r="D620" s="42"/>
    </row>
    <row r="621" spans="4:4" x14ac:dyDescent="0.25">
      <c r="D621" s="42"/>
    </row>
    <row r="622" spans="4:4" x14ac:dyDescent="0.25">
      <c r="D622" s="42"/>
    </row>
    <row r="623" spans="4:4" x14ac:dyDescent="0.25">
      <c r="D623" s="42"/>
    </row>
    <row r="624" spans="4:4" x14ac:dyDescent="0.25">
      <c r="D624" s="42"/>
    </row>
    <row r="625" spans="4:4" x14ac:dyDescent="0.25">
      <c r="D625" s="42"/>
    </row>
    <row r="626" spans="4:4" x14ac:dyDescent="0.25">
      <c r="D626" s="42"/>
    </row>
    <row r="627" spans="4:4" x14ac:dyDescent="0.25">
      <c r="D627" s="42"/>
    </row>
    <row r="628" spans="4:4" x14ac:dyDescent="0.25">
      <c r="D628" s="42"/>
    </row>
    <row r="629" spans="4:4" x14ac:dyDescent="0.25">
      <c r="D629" s="42"/>
    </row>
    <row r="630" spans="4:4" x14ac:dyDescent="0.25">
      <c r="D630" s="42"/>
    </row>
    <row r="631" spans="4:4" x14ac:dyDescent="0.25">
      <c r="D631" s="42"/>
    </row>
    <row r="632" spans="4:4" x14ac:dyDescent="0.25">
      <c r="D632" s="42"/>
    </row>
    <row r="633" spans="4:4" x14ac:dyDescent="0.25">
      <c r="D633" s="42"/>
    </row>
    <row r="634" spans="4:4" x14ac:dyDescent="0.25">
      <c r="D634" s="42"/>
    </row>
    <row r="635" spans="4:4" x14ac:dyDescent="0.25">
      <c r="D635" s="42"/>
    </row>
    <row r="636" spans="4:4" x14ac:dyDescent="0.25">
      <c r="D636" s="42"/>
    </row>
    <row r="637" spans="4:4" x14ac:dyDescent="0.25">
      <c r="D637" s="42"/>
    </row>
    <row r="638" spans="4:4" x14ac:dyDescent="0.25">
      <c r="D638" s="42"/>
    </row>
    <row r="639" spans="4:4" x14ac:dyDescent="0.25">
      <c r="D639" s="42"/>
    </row>
    <row r="640" spans="4:4" x14ac:dyDescent="0.25">
      <c r="D640" s="42"/>
    </row>
    <row r="641" spans="4:4" x14ac:dyDescent="0.25">
      <c r="D641" s="42"/>
    </row>
    <row r="642" spans="4:4" x14ac:dyDescent="0.25">
      <c r="D642" s="42"/>
    </row>
    <row r="643" spans="4:4" x14ac:dyDescent="0.25">
      <c r="D643" s="42"/>
    </row>
    <row r="644" spans="4:4" x14ac:dyDescent="0.25">
      <c r="D644" s="42"/>
    </row>
    <row r="645" spans="4:4" x14ac:dyDescent="0.25">
      <c r="D645" s="42"/>
    </row>
    <row r="646" spans="4:4" x14ac:dyDescent="0.25">
      <c r="D646" s="42"/>
    </row>
    <row r="647" spans="4:4" x14ac:dyDescent="0.25">
      <c r="D647" s="42"/>
    </row>
    <row r="648" spans="4:4" x14ac:dyDescent="0.25">
      <c r="D648" s="42"/>
    </row>
    <row r="649" spans="4:4" x14ac:dyDescent="0.25">
      <c r="D649" s="42"/>
    </row>
    <row r="650" spans="4:4" x14ac:dyDescent="0.25">
      <c r="D650" s="42"/>
    </row>
    <row r="651" spans="4:4" x14ac:dyDescent="0.25">
      <c r="D651" s="42"/>
    </row>
    <row r="652" spans="4:4" x14ac:dyDescent="0.25">
      <c r="D652" s="42"/>
    </row>
    <row r="653" spans="4:4" x14ac:dyDescent="0.25">
      <c r="D653" s="42"/>
    </row>
    <row r="654" spans="4:4" x14ac:dyDescent="0.25">
      <c r="D654" s="42"/>
    </row>
    <row r="655" spans="4:4" x14ac:dyDescent="0.25">
      <c r="D655" s="42"/>
    </row>
    <row r="656" spans="4:4" x14ac:dyDescent="0.25">
      <c r="D656" s="42"/>
    </row>
    <row r="657" spans="4:4" x14ac:dyDescent="0.25">
      <c r="D657" s="42"/>
    </row>
    <row r="658" spans="4:4" x14ac:dyDescent="0.25">
      <c r="D658" s="42"/>
    </row>
    <row r="659" spans="4:4" x14ac:dyDescent="0.25">
      <c r="D659" s="42"/>
    </row>
    <row r="660" spans="4:4" x14ac:dyDescent="0.25">
      <c r="D660" s="42"/>
    </row>
    <row r="661" spans="4:4" x14ac:dyDescent="0.25">
      <c r="D661" s="42"/>
    </row>
    <row r="662" spans="4:4" x14ac:dyDescent="0.25">
      <c r="D662" s="42"/>
    </row>
    <row r="663" spans="4:4" x14ac:dyDescent="0.25">
      <c r="D663" s="42"/>
    </row>
    <row r="664" spans="4:4" x14ac:dyDescent="0.25">
      <c r="D664" s="42"/>
    </row>
    <row r="665" spans="4:4" x14ac:dyDescent="0.25">
      <c r="D665" s="42"/>
    </row>
    <row r="666" spans="4:4" x14ac:dyDescent="0.25">
      <c r="D666" s="42"/>
    </row>
    <row r="667" spans="4:4" x14ac:dyDescent="0.25">
      <c r="D667" s="42"/>
    </row>
    <row r="668" spans="4:4" x14ac:dyDescent="0.25">
      <c r="D668" s="42"/>
    </row>
    <row r="669" spans="4:4" x14ac:dyDescent="0.25">
      <c r="D669" s="42"/>
    </row>
    <row r="670" spans="4:4" x14ac:dyDescent="0.25">
      <c r="D670" s="42"/>
    </row>
    <row r="671" spans="4:4" x14ac:dyDescent="0.25">
      <c r="D671" s="42"/>
    </row>
    <row r="672" spans="4:4" x14ac:dyDescent="0.25">
      <c r="D672" s="42"/>
    </row>
    <row r="673" spans="4:4" x14ac:dyDescent="0.25">
      <c r="D673" s="42"/>
    </row>
    <row r="674" spans="4:4" x14ac:dyDescent="0.25">
      <c r="D674" s="42"/>
    </row>
    <row r="675" spans="4:4" x14ac:dyDescent="0.25">
      <c r="D675" s="42"/>
    </row>
    <row r="676" spans="4:4" x14ac:dyDescent="0.25">
      <c r="D676" s="42"/>
    </row>
    <row r="677" spans="4:4" x14ac:dyDescent="0.25">
      <c r="D677" s="42"/>
    </row>
    <row r="678" spans="4:4" x14ac:dyDescent="0.25">
      <c r="D678" s="42"/>
    </row>
    <row r="679" spans="4:4" x14ac:dyDescent="0.25">
      <c r="D679" s="42"/>
    </row>
    <row r="680" spans="4:4" x14ac:dyDescent="0.25">
      <c r="D680" s="42"/>
    </row>
    <row r="681" spans="4:4" x14ac:dyDescent="0.25">
      <c r="D681" s="42"/>
    </row>
    <row r="682" spans="4:4" x14ac:dyDescent="0.25">
      <c r="D682" s="42"/>
    </row>
    <row r="683" spans="4:4" x14ac:dyDescent="0.25">
      <c r="D683" s="42"/>
    </row>
    <row r="684" spans="4:4" x14ac:dyDescent="0.25">
      <c r="D684" s="42"/>
    </row>
    <row r="685" spans="4:4" x14ac:dyDescent="0.25">
      <c r="D685" s="42"/>
    </row>
    <row r="686" spans="4:4" x14ac:dyDescent="0.25">
      <c r="D686" s="42"/>
    </row>
    <row r="687" spans="4:4" x14ac:dyDescent="0.25">
      <c r="D687" s="42"/>
    </row>
    <row r="688" spans="4:4" x14ac:dyDescent="0.25">
      <c r="D688" s="42"/>
    </row>
    <row r="689" spans="4:4" x14ac:dyDescent="0.25">
      <c r="D689" s="42"/>
    </row>
    <row r="690" spans="4:4" x14ac:dyDescent="0.25">
      <c r="D690" s="42"/>
    </row>
    <row r="691" spans="4:4" x14ac:dyDescent="0.25">
      <c r="D691" s="42"/>
    </row>
    <row r="692" spans="4:4" x14ac:dyDescent="0.25">
      <c r="D692" s="42"/>
    </row>
    <row r="693" spans="4:4" x14ac:dyDescent="0.25">
      <c r="D693" s="42"/>
    </row>
    <row r="694" spans="4:4" x14ac:dyDescent="0.25">
      <c r="D694" s="42"/>
    </row>
    <row r="695" spans="4:4" x14ac:dyDescent="0.25">
      <c r="D695" s="42"/>
    </row>
    <row r="696" spans="4:4" x14ac:dyDescent="0.25">
      <c r="D696" s="42"/>
    </row>
    <row r="697" spans="4:4" x14ac:dyDescent="0.25">
      <c r="D697" s="42"/>
    </row>
    <row r="698" spans="4:4" x14ac:dyDescent="0.25">
      <c r="D698" s="42"/>
    </row>
    <row r="699" spans="4:4" x14ac:dyDescent="0.25">
      <c r="D699" s="42"/>
    </row>
    <row r="700" spans="4:4" x14ac:dyDescent="0.25">
      <c r="D700" s="42"/>
    </row>
    <row r="701" spans="4:4" x14ac:dyDescent="0.25">
      <c r="D701" s="42"/>
    </row>
    <row r="702" spans="4:4" x14ac:dyDescent="0.25">
      <c r="D702" s="42"/>
    </row>
    <row r="703" spans="4:4" x14ac:dyDescent="0.25">
      <c r="D703" s="42"/>
    </row>
    <row r="704" spans="4:4" x14ac:dyDescent="0.25">
      <c r="D704" s="42"/>
    </row>
    <row r="705" spans="4:4" x14ac:dyDescent="0.25">
      <c r="D705" s="42"/>
    </row>
    <row r="706" spans="4:4" x14ac:dyDescent="0.25">
      <c r="D706" s="42"/>
    </row>
    <row r="707" spans="4:4" x14ac:dyDescent="0.25">
      <c r="D707" s="42"/>
    </row>
    <row r="708" spans="4:4" x14ac:dyDescent="0.25">
      <c r="D708" s="42"/>
    </row>
    <row r="709" spans="4:4" x14ac:dyDescent="0.25">
      <c r="D709" s="42"/>
    </row>
    <row r="710" spans="4:4" x14ac:dyDescent="0.25">
      <c r="D710" s="42"/>
    </row>
    <row r="711" spans="4:4" x14ac:dyDescent="0.25">
      <c r="D711" s="42"/>
    </row>
    <row r="712" spans="4:4" x14ac:dyDescent="0.25">
      <c r="D712" s="42"/>
    </row>
    <row r="713" spans="4:4" x14ac:dyDescent="0.25">
      <c r="D713" s="42"/>
    </row>
    <row r="714" spans="4:4" x14ac:dyDescent="0.25">
      <c r="D714" s="42"/>
    </row>
    <row r="715" spans="4:4" x14ac:dyDescent="0.25">
      <c r="D715" s="42"/>
    </row>
    <row r="716" spans="4:4" x14ac:dyDescent="0.25">
      <c r="D716" s="42"/>
    </row>
    <row r="717" spans="4:4" x14ac:dyDescent="0.25">
      <c r="D717" s="42"/>
    </row>
    <row r="718" spans="4:4" x14ac:dyDescent="0.25">
      <c r="D718" s="42"/>
    </row>
    <row r="719" spans="4:4" x14ac:dyDescent="0.25">
      <c r="D719" s="42"/>
    </row>
    <row r="720" spans="4:4" x14ac:dyDescent="0.25">
      <c r="D720" s="42"/>
    </row>
    <row r="721" spans="4:4" x14ac:dyDescent="0.25">
      <c r="D721" s="42"/>
    </row>
    <row r="722" spans="4:4" x14ac:dyDescent="0.25">
      <c r="D722" s="42"/>
    </row>
    <row r="723" spans="4:4" x14ac:dyDescent="0.25">
      <c r="D723" s="42"/>
    </row>
    <row r="724" spans="4:4" x14ac:dyDescent="0.25">
      <c r="D724" s="42"/>
    </row>
    <row r="725" spans="4:4" x14ac:dyDescent="0.25">
      <c r="D725" s="42"/>
    </row>
    <row r="726" spans="4:4" x14ac:dyDescent="0.25">
      <c r="D726" s="42"/>
    </row>
    <row r="727" spans="4:4" x14ac:dyDescent="0.25">
      <c r="D727" s="42"/>
    </row>
    <row r="728" spans="4:4" x14ac:dyDescent="0.25">
      <c r="D728" s="42"/>
    </row>
    <row r="729" spans="4:4" x14ac:dyDescent="0.25">
      <c r="D729" s="42"/>
    </row>
    <row r="730" spans="4:4" x14ac:dyDescent="0.25">
      <c r="D730" s="42"/>
    </row>
    <row r="731" spans="4:4" x14ac:dyDescent="0.25">
      <c r="D731" s="42"/>
    </row>
    <row r="732" spans="4:4" x14ac:dyDescent="0.25">
      <c r="D732" s="42"/>
    </row>
    <row r="733" spans="4:4" x14ac:dyDescent="0.25">
      <c r="D733" s="42"/>
    </row>
    <row r="734" spans="4:4" x14ac:dyDescent="0.25">
      <c r="D734" s="42"/>
    </row>
    <row r="735" spans="4:4" x14ac:dyDescent="0.25">
      <c r="D735" s="42"/>
    </row>
    <row r="736" spans="4:4" x14ac:dyDescent="0.25">
      <c r="D736" s="42"/>
    </row>
    <row r="737" spans="4:4" x14ac:dyDescent="0.25">
      <c r="D737" s="42"/>
    </row>
    <row r="738" spans="4:4" x14ac:dyDescent="0.25">
      <c r="D738" s="42"/>
    </row>
    <row r="739" spans="4:4" x14ac:dyDescent="0.25">
      <c r="D739" s="42"/>
    </row>
    <row r="740" spans="4:4" x14ac:dyDescent="0.25">
      <c r="D740" s="42"/>
    </row>
    <row r="741" spans="4:4" x14ac:dyDescent="0.25">
      <c r="D741" s="42"/>
    </row>
    <row r="742" spans="4:4" x14ac:dyDescent="0.25">
      <c r="D742" s="42"/>
    </row>
    <row r="743" spans="4:4" x14ac:dyDescent="0.25">
      <c r="D743" s="42"/>
    </row>
    <row r="744" spans="4:4" x14ac:dyDescent="0.25">
      <c r="D744" s="42"/>
    </row>
    <row r="745" spans="4:4" x14ac:dyDescent="0.25">
      <c r="D745" s="42"/>
    </row>
    <row r="746" spans="4:4" x14ac:dyDescent="0.25">
      <c r="D746" s="42"/>
    </row>
    <row r="747" spans="4:4" x14ac:dyDescent="0.25">
      <c r="D747" s="42"/>
    </row>
    <row r="748" spans="4:4" x14ac:dyDescent="0.25">
      <c r="D748" s="42"/>
    </row>
    <row r="749" spans="4:4" x14ac:dyDescent="0.25">
      <c r="D749" s="42"/>
    </row>
    <row r="750" spans="4:4" x14ac:dyDescent="0.25">
      <c r="D750" s="42"/>
    </row>
    <row r="751" spans="4:4" x14ac:dyDescent="0.25">
      <c r="D751" s="42"/>
    </row>
    <row r="752" spans="4:4" x14ac:dyDescent="0.25">
      <c r="D752" s="42"/>
    </row>
    <row r="753" spans="4:4" x14ac:dyDescent="0.25">
      <c r="D753" s="42"/>
    </row>
    <row r="754" spans="4:4" x14ac:dyDescent="0.25">
      <c r="D754" s="42"/>
    </row>
    <row r="755" spans="4:4" x14ac:dyDescent="0.25">
      <c r="D755" s="42"/>
    </row>
    <row r="756" spans="4:4" x14ac:dyDescent="0.25">
      <c r="D756" s="42"/>
    </row>
    <row r="757" spans="4:4" x14ac:dyDescent="0.25">
      <c r="D757" s="42"/>
    </row>
    <row r="758" spans="4:4" x14ac:dyDescent="0.25">
      <c r="D758" s="42"/>
    </row>
    <row r="759" spans="4:4" x14ac:dyDescent="0.25">
      <c r="D759" s="42"/>
    </row>
    <row r="760" spans="4:4" x14ac:dyDescent="0.25">
      <c r="D760" s="42"/>
    </row>
    <row r="761" spans="4:4" x14ac:dyDescent="0.25">
      <c r="D761" s="42"/>
    </row>
    <row r="762" spans="4:4" x14ac:dyDescent="0.25">
      <c r="D762" s="42"/>
    </row>
    <row r="763" spans="4:4" x14ac:dyDescent="0.25">
      <c r="D763" s="42"/>
    </row>
    <row r="764" spans="4:4" x14ac:dyDescent="0.25">
      <c r="D764" s="42"/>
    </row>
    <row r="765" spans="4:4" x14ac:dyDescent="0.25">
      <c r="D765" s="42"/>
    </row>
    <row r="766" spans="4:4" x14ac:dyDescent="0.25">
      <c r="D766" s="42"/>
    </row>
    <row r="767" spans="4:4" x14ac:dyDescent="0.25">
      <c r="D767" s="42"/>
    </row>
    <row r="768" spans="4:4" x14ac:dyDescent="0.25">
      <c r="D768" s="42"/>
    </row>
    <row r="769" spans="4:4" x14ac:dyDescent="0.25">
      <c r="D769" s="42"/>
    </row>
    <row r="770" spans="4:4" x14ac:dyDescent="0.25">
      <c r="D770" s="42"/>
    </row>
    <row r="771" spans="4:4" x14ac:dyDescent="0.25">
      <c r="D771" s="42"/>
    </row>
    <row r="772" spans="4:4" x14ac:dyDescent="0.25">
      <c r="D772" s="42"/>
    </row>
    <row r="773" spans="4:4" x14ac:dyDescent="0.25">
      <c r="D773" s="42"/>
    </row>
    <row r="774" spans="4:4" x14ac:dyDescent="0.25">
      <c r="D774" s="42"/>
    </row>
    <row r="775" spans="4:4" x14ac:dyDescent="0.25">
      <c r="D775" s="42"/>
    </row>
    <row r="776" spans="4:4" x14ac:dyDescent="0.25">
      <c r="D776" s="42"/>
    </row>
    <row r="777" spans="4:4" x14ac:dyDescent="0.25">
      <c r="D777" s="42"/>
    </row>
    <row r="778" spans="4:4" x14ac:dyDescent="0.25">
      <c r="D778" s="42"/>
    </row>
    <row r="779" spans="4:4" x14ac:dyDescent="0.25">
      <c r="D779" s="42"/>
    </row>
    <row r="780" spans="4:4" x14ac:dyDescent="0.25">
      <c r="D780" s="42"/>
    </row>
    <row r="781" spans="4:4" x14ac:dyDescent="0.25">
      <c r="D781" s="42"/>
    </row>
    <row r="782" spans="4:4" x14ac:dyDescent="0.25">
      <c r="D782" s="42"/>
    </row>
    <row r="783" spans="4:4" x14ac:dyDescent="0.25">
      <c r="D783" s="42"/>
    </row>
    <row r="784" spans="4:4" x14ac:dyDescent="0.25">
      <c r="D784" s="42"/>
    </row>
    <row r="785" spans="4:4" x14ac:dyDescent="0.25">
      <c r="D785" s="42"/>
    </row>
    <row r="786" spans="4:4" x14ac:dyDescent="0.25">
      <c r="D786" s="42"/>
    </row>
    <row r="787" spans="4:4" x14ac:dyDescent="0.25">
      <c r="D787" s="42"/>
    </row>
    <row r="788" spans="4:4" x14ac:dyDescent="0.25">
      <c r="D788" s="42"/>
    </row>
    <row r="789" spans="4:4" x14ac:dyDescent="0.25">
      <c r="D789" s="42"/>
    </row>
    <row r="790" spans="4:4" x14ac:dyDescent="0.25">
      <c r="D790" s="42"/>
    </row>
    <row r="791" spans="4:4" x14ac:dyDescent="0.25">
      <c r="D791" s="42"/>
    </row>
    <row r="792" spans="4:4" x14ac:dyDescent="0.25">
      <c r="D792" s="42"/>
    </row>
    <row r="793" spans="4:4" x14ac:dyDescent="0.25">
      <c r="D793" s="42"/>
    </row>
    <row r="794" spans="4:4" x14ac:dyDescent="0.25">
      <c r="D794" s="42"/>
    </row>
    <row r="795" spans="4:4" x14ac:dyDescent="0.25">
      <c r="D795" s="42"/>
    </row>
    <row r="796" spans="4:4" x14ac:dyDescent="0.25">
      <c r="D796" s="42"/>
    </row>
    <row r="797" spans="4:4" x14ac:dyDescent="0.25">
      <c r="D797" s="42"/>
    </row>
    <row r="798" spans="4:4" x14ac:dyDescent="0.25">
      <c r="D798" s="42"/>
    </row>
    <row r="799" spans="4:4" x14ac:dyDescent="0.25">
      <c r="D799" s="42"/>
    </row>
    <row r="800" spans="4:4" x14ac:dyDescent="0.25">
      <c r="D800" s="42"/>
    </row>
    <row r="801" spans="4:4" x14ac:dyDescent="0.25">
      <c r="D801" s="42"/>
    </row>
    <row r="802" spans="4:4" x14ac:dyDescent="0.25">
      <c r="D802" s="42"/>
    </row>
    <row r="803" spans="4:4" x14ac:dyDescent="0.25">
      <c r="D803" s="42"/>
    </row>
    <row r="804" spans="4:4" x14ac:dyDescent="0.25">
      <c r="D804" s="42"/>
    </row>
    <row r="805" spans="4:4" x14ac:dyDescent="0.25">
      <c r="D805" s="42"/>
    </row>
    <row r="806" spans="4:4" x14ac:dyDescent="0.25">
      <c r="D806" s="42"/>
    </row>
    <row r="807" spans="4:4" x14ac:dyDescent="0.25">
      <c r="D807" s="42"/>
    </row>
    <row r="808" spans="4:4" x14ac:dyDescent="0.25">
      <c r="D808" s="42"/>
    </row>
    <row r="809" spans="4:4" x14ac:dyDescent="0.25">
      <c r="D809" s="42"/>
    </row>
    <row r="810" spans="4:4" x14ac:dyDescent="0.25">
      <c r="D810" s="42"/>
    </row>
    <row r="811" spans="4:4" x14ac:dyDescent="0.25">
      <c r="D811" s="42"/>
    </row>
    <row r="812" spans="4:4" x14ac:dyDescent="0.25">
      <c r="D812" s="42"/>
    </row>
    <row r="813" spans="4:4" x14ac:dyDescent="0.25">
      <c r="D813" s="42"/>
    </row>
    <row r="814" spans="4:4" x14ac:dyDescent="0.25">
      <c r="D814" s="42"/>
    </row>
    <row r="815" spans="4:4" x14ac:dyDescent="0.25">
      <c r="D815" s="42"/>
    </row>
    <row r="816" spans="4:4" x14ac:dyDescent="0.25">
      <c r="D816" s="42"/>
    </row>
    <row r="817" spans="4:4" x14ac:dyDescent="0.25">
      <c r="D817" s="42"/>
    </row>
    <row r="818" spans="4:4" x14ac:dyDescent="0.25">
      <c r="D818" s="42"/>
    </row>
    <row r="819" spans="4:4" x14ac:dyDescent="0.25">
      <c r="D819" s="42"/>
    </row>
    <row r="820" spans="4:4" x14ac:dyDescent="0.25">
      <c r="D820" s="42"/>
    </row>
    <row r="821" spans="4:4" x14ac:dyDescent="0.25">
      <c r="D821" s="42"/>
    </row>
    <row r="822" spans="4:4" x14ac:dyDescent="0.25">
      <c r="D822" s="42"/>
    </row>
    <row r="823" spans="4:4" x14ac:dyDescent="0.25">
      <c r="D823" s="42"/>
    </row>
    <row r="824" spans="4:4" x14ac:dyDescent="0.25">
      <c r="D824" s="42"/>
    </row>
    <row r="825" spans="4:4" x14ac:dyDescent="0.25">
      <c r="D825" s="42"/>
    </row>
    <row r="826" spans="4:4" x14ac:dyDescent="0.25">
      <c r="D826" s="42"/>
    </row>
    <row r="827" spans="4:4" x14ac:dyDescent="0.25">
      <c r="D827" s="42"/>
    </row>
    <row r="828" spans="4:4" x14ac:dyDescent="0.25">
      <c r="D828" s="42"/>
    </row>
    <row r="829" spans="4:4" x14ac:dyDescent="0.25">
      <c r="D829" s="42"/>
    </row>
    <row r="830" spans="4:4" x14ac:dyDescent="0.25">
      <c r="D830" s="42"/>
    </row>
    <row r="831" spans="4:4" x14ac:dyDescent="0.25">
      <c r="D831" s="42"/>
    </row>
    <row r="832" spans="4:4" x14ac:dyDescent="0.25">
      <c r="D832" s="42"/>
    </row>
    <row r="833" spans="4:4" x14ac:dyDescent="0.25">
      <c r="D833" s="42"/>
    </row>
    <row r="834" spans="4:4" x14ac:dyDescent="0.25">
      <c r="D834" s="42"/>
    </row>
    <row r="835" spans="4:4" x14ac:dyDescent="0.25">
      <c r="D835" s="42"/>
    </row>
    <row r="836" spans="4:4" x14ac:dyDescent="0.25">
      <c r="D836" s="42"/>
    </row>
    <row r="837" spans="4:4" x14ac:dyDescent="0.25">
      <c r="D837" s="42"/>
    </row>
    <row r="838" spans="4:4" x14ac:dyDescent="0.25">
      <c r="D838" s="42"/>
    </row>
    <row r="839" spans="4:4" x14ac:dyDescent="0.25">
      <c r="D839" s="42"/>
    </row>
    <row r="840" spans="4:4" x14ac:dyDescent="0.25">
      <c r="D840" s="42"/>
    </row>
    <row r="841" spans="4:4" x14ac:dyDescent="0.25">
      <c r="D841" s="42"/>
    </row>
    <row r="842" spans="4:4" x14ac:dyDescent="0.25">
      <c r="D842" s="42"/>
    </row>
    <row r="843" spans="4:4" x14ac:dyDescent="0.25">
      <c r="D843" s="42"/>
    </row>
    <row r="844" spans="4:4" x14ac:dyDescent="0.25">
      <c r="D844" s="42"/>
    </row>
    <row r="845" spans="4:4" x14ac:dyDescent="0.25">
      <c r="D845" s="42"/>
    </row>
    <row r="846" spans="4:4" x14ac:dyDescent="0.25">
      <c r="D846" s="42"/>
    </row>
    <row r="847" spans="4:4" x14ac:dyDescent="0.25">
      <c r="D847" s="42"/>
    </row>
    <row r="848" spans="4:4" x14ac:dyDescent="0.25">
      <c r="D848" s="42"/>
    </row>
    <row r="849" spans="4:4" x14ac:dyDescent="0.25">
      <c r="D849" s="42"/>
    </row>
    <row r="850" spans="4:4" x14ac:dyDescent="0.25">
      <c r="D850" s="42"/>
    </row>
    <row r="851" spans="4:4" x14ac:dyDescent="0.25">
      <c r="D851" s="42"/>
    </row>
    <row r="852" spans="4:4" x14ac:dyDescent="0.25">
      <c r="D852" s="42"/>
    </row>
    <row r="853" spans="4:4" x14ac:dyDescent="0.25">
      <c r="D853" s="42"/>
    </row>
    <row r="854" spans="4:4" x14ac:dyDescent="0.25">
      <c r="D854" s="42"/>
    </row>
    <row r="855" spans="4:4" x14ac:dyDescent="0.25">
      <c r="D855" s="42"/>
    </row>
    <row r="856" spans="4:4" x14ac:dyDescent="0.25">
      <c r="D856" s="42"/>
    </row>
    <row r="857" spans="4:4" x14ac:dyDescent="0.25">
      <c r="D857" s="42"/>
    </row>
    <row r="858" spans="4:4" x14ac:dyDescent="0.25">
      <c r="D858" s="42"/>
    </row>
    <row r="859" spans="4:4" x14ac:dyDescent="0.25">
      <c r="D859" s="42"/>
    </row>
    <row r="860" spans="4:4" x14ac:dyDescent="0.25">
      <c r="D860" s="42"/>
    </row>
    <row r="861" spans="4:4" x14ac:dyDescent="0.25">
      <c r="D861" s="42"/>
    </row>
    <row r="862" spans="4:4" x14ac:dyDescent="0.25">
      <c r="D862" s="42"/>
    </row>
    <row r="863" spans="4:4" x14ac:dyDescent="0.25">
      <c r="D863" s="42"/>
    </row>
    <row r="864" spans="4:4" x14ac:dyDescent="0.25">
      <c r="D864" s="42"/>
    </row>
    <row r="865" spans="4:4" x14ac:dyDescent="0.25">
      <c r="D865" s="42"/>
    </row>
    <row r="866" spans="4:4" x14ac:dyDescent="0.25">
      <c r="D866" s="42"/>
    </row>
    <row r="867" spans="4:4" x14ac:dyDescent="0.25">
      <c r="D867" s="42"/>
    </row>
    <row r="868" spans="4:4" x14ac:dyDescent="0.25">
      <c r="D868" s="42"/>
    </row>
    <row r="869" spans="4:4" x14ac:dyDescent="0.25">
      <c r="D869" s="42"/>
    </row>
    <row r="870" spans="4:4" x14ac:dyDescent="0.25">
      <c r="D870" s="42"/>
    </row>
    <row r="871" spans="4:4" x14ac:dyDescent="0.25">
      <c r="D871" s="42"/>
    </row>
    <row r="872" spans="4:4" x14ac:dyDescent="0.25">
      <c r="D872" s="42"/>
    </row>
    <row r="873" spans="4:4" x14ac:dyDescent="0.25">
      <c r="D873" s="42"/>
    </row>
    <row r="874" spans="4:4" x14ac:dyDescent="0.25">
      <c r="D874" s="42"/>
    </row>
    <row r="875" spans="4:4" x14ac:dyDescent="0.25">
      <c r="D875" s="42"/>
    </row>
    <row r="876" spans="4:4" x14ac:dyDescent="0.25">
      <c r="D876" s="42"/>
    </row>
    <row r="877" spans="4:4" x14ac:dyDescent="0.25">
      <c r="D877" s="42"/>
    </row>
    <row r="878" spans="4:4" x14ac:dyDescent="0.25">
      <c r="D878" s="42"/>
    </row>
    <row r="879" spans="4:4" x14ac:dyDescent="0.25">
      <c r="D879" s="42"/>
    </row>
    <row r="880" spans="4:4" x14ac:dyDescent="0.25">
      <c r="D880" s="42"/>
    </row>
    <row r="881" spans="4:4" x14ac:dyDescent="0.25">
      <c r="D881" s="42"/>
    </row>
    <row r="882" spans="4:4" x14ac:dyDescent="0.25">
      <c r="D882" s="42"/>
    </row>
    <row r="883" spans="4:4" x14ac:dyDescent="0.25">
      <c r="D883" s="42"/>
    </row>
    <row r="884" spans="4:4" x14ac:dyDescent="0.25">
      <c r="D884" s="42"/>
    </row>
    <row r="885" spans="4:4" x14ac:dyDescent="0.25">
      <c r="D885" s="42"/>
    </row>
    <row r="886" spans="4:4" x14ac:dyDescent="0.25">
      <c r="D886" s="42"/>
    </row>
    <row r="887" spans="4:4" x14ac:dyDescent="0.25">
      <c r="D887" s="42"/>
    </row>
    <row r="888" spans="4:4" x14ac:dyDescent="0.25">
      <c r="D888" s="42"/>
    </row>
    <row r="889" spans="4:4" x14ac:dyDescent="0.25">
      <c r="D889" s="42"/>
    </row>
    <row r="890" spans="4:4" x14ac:dyDescent="0.25">
      <c r="D890" s="42"/>
    </row>
    <row r="891" spans="4:4" x14ac:dyDescent="0.25">
      <c r="D891" s="42"/>
    </row>
    <row r="892" spans="4:4" x14ac:dyDescent="0.25">
      <c r="D892" s="42"/>
    </row>
    <row r="893" spans="4:4" x14ac:dyDescent="0.25">
      <c r="D893" s="42"/>
    </row>
    <row r="894" spans="4:4" x14ac:dyDescent="0.25">
      <c r="D894" s="42"/>
    </row>
    <row r="895" spans="4:4" x14ac:dyDescent="0.25">
      <c r="D895" s="42"/>
    </row>
    <row r="896" spans="4:4" x14ac:dyDescent="0.25">
      <c r="D896" s="42"/>
    </row>
    <row r="897" spans="4:4" x14ac:dyDescent="0.25">
      <c r="D897" s="42"/>
    </row>
    <row r="898" spans="4:4" x14ac:dyDescent="0.25">
      <c r="D898" s="42"/>
    </row>
    <row r="899" spans="4:4" x14ac:dyDescent="0.25">
      <c r="D899" s="42"/>
    </row>
    <row r="900" spans="4:4" x14ac:dyDescent="0.25">
      <c r="D900" s="42"/>
    </row>
    <row r="901" spans="4:4" x14ac:dyDescent="0.25">
      <c r="D901" s="42"/>
    </row>
    <row r="902" spans="4:4" x14ac:dyDescent="0.25">
      <c r="D902" s="42"/>
    </row>
    <row r="903" spans="4:4" x14ac:dyDescent="0.25">
      <c r="D903" s="42"/>
    </row>
    <row r="904" spans="4:4" x14ac:dyDescent="0.25">
      <c r="D904" s="42"/>
    </row>
    <row r="905" spans="4:4" x14ac:dyDescent="0.25">
      <c r="D905" s="42"/>
    </row>
    <row r="906" spans="4:4" x14ac:dyDescent="0.25">
      <c r="D906" s="42"/>
    </row>
    <row r="907" spans="4:4" x14ac:dyDescent="0.25">
      <c r="D907" s="42"/>
    </row>
    <row r="908" spans="4:4" x14ac:dyDescent="0.25">
      <c r="D908" s="42"/>
    </row>
    <row r="909" spans="4:4" x14ac:dyDescent="0.25">
      <c r="D909" s="42"/>
    </row>
    <row r="910" spans="4:4" x14ac:dyDescent="0.25">
      <c r="D910" s="42"/>
    </row>
    <row r="911" spans="4:4" x14ac:dyDescent="0.25">
      <c r="D911" s="42"/>
    </row>
    <row r="912" spans="4:4" x14ac:dyDescent="0.25">
      <c r="D912" s="42"/>
    </row>
    <row r="913" spans="4:4" x14ac:dyDescent="0.25">
      <c r="D913" s="42"/>
    </row>
    <row r="914" spans="4:4" x14ac:dyDescent="0.25">
      <c r="D914" s="42"/>
    </row>
    <row r="915" spans="4:4" x14ac:dyDescent="0.25">
      <c r="D915" s="42"/>
    </row>
    <row r="916" spans="4:4" x14ac:dyDescent="0.25">
      <c r="D916" s="42"/>
    </row>
    <row r="917" spans="4:4" x14ac:dyDescent="0.25">
      <c r="D917" s="42"/>
    </row>
    <row r="918" spans="4:4" x14ac:dyDescent="0.25">
      <c r="D918" s="42"/>
    </row>
    <row r="919" spans="4:4" x14ac:dyDescent="0.25">
      <c r="D919" s="42"/>
    </row>
    <row r="920" spans="4:4" x14ac:dyDescent="0.25">
      <c r="D920" s="42"/>
    </row>
    <row r="921" spans="4:4" x14ac:dyDescent="0.25">
      <c r="D921" s="42"/>
    </row>
    <row r="922" spans="4:4" x14ac:dyDescent="0.25">
      <c r="D922" s="42"/>
    </row>
    <row r="923" spans="4:4" x14ac:dyDescent="0.25">
      <c r="D923" s="42"/>
    </row>
    <row r="924" spans="4:4" x14ac:dyDescent="0.25">
      <c r="D924" s="42"/>
    </row>
    <row r="925" spans="4:4" x14ac:dyDescent="0.25">
      <c r="D925" s="42"/>
    </row>
    <row r="926" spans="4:4" x14ac:dyDescent="0.25">
      <c r="D926" s="42"/>
    </row>
    <row r="927" spans="4:4" x14ac:dyDescent="0.25">
      <c r="D927" s="42"/>
    </row>
    <row r="928" spans="4:4" x14ac:dyDescent="0.25">
      <c r="D928" s="42"/>
    </row>
    <row r="929" spans="4:4" x14ac:dyDescent="0.25">
      <c r="D929" s="42"/>
    </row>
    <row r="930" spans="4:4" x14ac:dyDescent="0.25">
      <c r="D930" s="42"/>
    </row>
    <row r="931" spans="4:4" x14ac:dyDescent="0.25">
      <c r="D931" s="42"/>
    </row>
    <row r="932" spans="4:4" x14ac:dyDescent="0.25">
      <c r="D932" s="42"/>
    </row>
    <row r="933" spans="4:4" x14ac:dyDescent="0.25">
      <c r="D933" s="42"/>
    </row>
    <row r="934" spans="4:4" x14ac:dyDescent="0.25">
      <c r="D934" s="42"/>
    </row>
    <row r="935" spans="4:4" x14ac:dyDescent="0.25">
      <c r="D935" s="42"/>
    </row>
    <row r="936" spans="4:4" x14ac:dyDescent="0.25">
      <c r="D936" s="42"/>
    </row>
    <row r="937" spans="4:4" x14ac:dyDescent="0.25">
      <c r="D937" s="42"/>
    </row>
    <row r="938" spans="4:4" x14ac:dyDescent="0.25">
      <c r="D938" s="42"/>
    </row>
    <row r="939" spans="4:4" x14ac:dyDescent="0.25">
      <c r="D939" s="42"/>
    </row>
    <row r="940" spans="4:4" x14ac:dyDescent="0.25">
      <c r="D940" s="42"/>
    </row>
    <row r="941" spans="4:4" x14ac:dyDescent="0.25">
      <c r="D941" s="42"/>
    </row>
    <row r="942" spans="4:4" x14ac:dyDescent="0.25">
      <c r="D942" s="42"/>
    </row>
    <row r="943" spans="4:4" x14ac:dyDescent="0.25">
      <c r="D943" s="42"/>
    </row>
    <row r="944" spans="4:4" x14ac:dyDescent="0.25">
      <c r="D944" s="42"/>
    </row>
    <row r="945" spans="4:4" x14ac:dyDescent="0.25">
      <c r="D945" s="42"/>
    </row>
    <row r="946" spans="4:4" x14ac:dyDescent="0.25">
      <c r="D946" s="42"/>
    </row>
    <row r="947" spans="4:4" x14ac:dyDescent="0.25">
      <c r="D947" s="42"/>
    </row>
    <row r="948" spans="4:4" x14ac:dyDescent="0.25">
      <c r="D948" s="42"/>
    </row>
    <row r="949" spans="4:4" x14ac:dyDescent="0.25">
      <c r="D949" s="42"/>
    </row>
    <row r="950" spans="4:4" x14ac:dyDescent="0.25">
      <c r="D950" s="42"/>
    </row>
    <row r="951" spans="4:4" x14ac:dyDescent="0.25">
      <c r="D951" s="42"/>
    </row>
    <row r="952" spans="4:4" x14ac:dyDescent="0.25">
      <c r="D952" s="42"/>
    </row>
    <row r="953" spans="4:4" x14ac:dyDescent="0.25">
      <c r="D953" s="42"/>
    </row>
    <row r="954" spans="4:4" x14ac:dyDescent="0.25">
      <c r="D954" s="42"/>
    </row>
    <row r="955" spans="4:4" x14ac:dyDescent="0.25">
      <c r="D955" s="42"/>
    </row>
    <row r="956" spans="4:4" x14ac:dyDescent="0.25">
      <c r="D956" s="42"/>
    </row>
    <row r="957" spans="4:4" x14ac:dyDescent="0.25">
      <c r="D957" s="42"/>
    </row>
    <row r="958" spans="4:4" x14ac:dyDescent="0.25">
      <c r="D958" s="42"/>
    </row>
    <row r="959" spans="4:4" x14ac:dyDescent="0.25">
      <c r="D959" s="42"/>
    </row>
    <row r="960" spans="4:4" x14ac:dyDescent="0.25">
      <c r="D960" s="42"/>
    </row>
    <row r="961" spans="4:4" x14ac:dyDescent="0.25">
      <c r="D961" s="42"/>
    </row>
    <row r="962" spans="4:4" x14ac:dyDescent="0.25">
      <c r="D962" s="42"/>
    </row>
    <row r="963" spans="4:4" x14ac:dyDescent="0.25">
      <c r="D963" s="42"/>
    </row>
    <row r="964" spans="4:4" x14ac:dyDescent="0.25">
      <c r="D964" s="42"/>
    </row>
    <row r="965" spans="4:4" x14ac:dyDescent="0.25">
      <c r="D965" s="42"/>
    </row>
    <row r="966" spans="4:4" x14ac:dyDescent="0.25">
      <c r="D966" s="42"/>
    </row>
    <row r="967" spans="4:4" x14ac:dyDescent="0.25">
      <c r="D967" s="42"/>
    </row>
    <row r="968" spans="4:4" x14ac:dyDescent="0.25">
      <c r="D968" s="42"/>
    </row>
    <row r="969" spans="4:4" x14ac:dyDescent="0.25">
      <c r="D969" s="42"/>
    </row>
    <row r="970" spans="4:4" x14ac:dyDescent="0.25">
      <c r="D970" s="42"/>
    </row>
    <row r="971" spans="4:4" x14ac:dyDescent="0.25">
      <c r="D971" s="42"/>
    </row>
    <row r="972" spans="4:4" x14ac:dyDescent="0.25">
      <c r="D972" s="42"/>
    </row>
    <row r="973" spans="4:4" x14ac:dyDescent="0.25">
      <c r="D973" s="42"/>
    </row>
    <row r="974" spans="4:4" x14ac:dyDescent="0.25">
      <c r="D974" s="42"/>
    </row>
    <row r="975" spans="4:4" x14ac:dyDescent="0.25">
      <c r="D975" s="42"/>
    </row>
    <row r="976" spans="4:4" x14ac:dyDescent="0.25">
      <c r="D976" s="42"/>
    </row>
    <row r="977" spans="4:4" x14ac:dyDescent="0.25">
      <c r="D977" s="42"/>
    </row>
    <row r="978" spans="4:4" x14ac:dyDescent="0.25">
      <c r="D978" s="42"/>
    </row>
    <row r="979" spans="4:4" x14ac:dyDescent="0.25">
      <c r="D979" s="42"/>
    </row>
    <row r="980" spans="4:4" x14ac:dyDescent="0.25">
      <c r="D980" s="42"/>
    </row>
    <row r="981" spans="4:4" x14ac:dyDescent="0.25">
      <c r="D981" s="42"/>
    </row>
    <row r="982" spans="4:4" x14ac:dyDescent="0.25">
      <c r="D982" s="42"/>
    </row>
    <row r="983" spans="4:4" x14ac:dyDescent="0.25">
      <c r="D983" s="42"/>
    </row>
    <row r="984" spans="4:4" x14ac:dyDescent="0.25">
      <c r="D984" s="42"/>
    </row>
    <row r="985" spans="4:4" x14ac:dyDescent="0.25">
      <c r="D985" s="42"/>
    </row>
    <row r="986" spans="4:4" x14ac:dyDescent="0.25">
      <c r="D986" s="42"/>
    </row>
    <row r="987" spans="4:4" x14ac:dyDescent="0.25">
      <c r="D987" s="42"/>
    </row>
    <row r="988" spans="4:4" x14ac:dyDescent="0.25">
      <c r="D988" s="42"/>
    </row>
    <row r="989" spans="4:4" x14ac:dyDescent="0.25">
      <c r="D989" s="42"/>
    </row>
    <row r="990" spans="4:4" x14ac:dyDescent="0.25">
      <c r="D990" s="42"/>
    </row>
    <row r="991" spans="4:4" x14ac:dyDescent="0.25">
      <c r="D991" s="42"/>
    </row>
    <row r="992" spans="4:4" x14ac:dyDescent="0.25">
      <c r="D992" s="42"/>
    </row>
    <row r="993" spans="4:4" x14ac:dyDescent="0.25">
      <c r="D993" s="42"/>
    </row>
    <row r="994" spans="4:4" x14ac:dyDescent="0.25">
      <c r="D994" s="42"/>
    </row>
    <row r="995" spans="4:4" x14ac:dyDescent="0.25">
      <c r="D995" s="42"/>
    </row>
    <row r="996" spans="4:4" x14ac:dyDescent="0.25">
      <c r="D996" s="42"/>
    </row>
    <row r="997" spans="4:4" x14ac:dyDescent="0.25">
      <c r="D997" s="42"/>
    </row>
    <row r="998" spans="4:4" x14ac:dyDescent="0.25">
      <c r="D998" s="42"/>
    </row>
    <row r="999" spans="4:4" x14ac:dyDescent="0.25">
      <c r="D999" s="42"/>
    </row>
    <row r="1000" spans="4:4" x14ac:dyDescent="0.25">
      <c r="D1000" s="42"/>
    </row>
    <row r="1001" spans="4:4" x14ac:dyDescent="0.25">
      <c r="D1001" s="42"/>
    </row>
    <row r="1002" spans="4:4" x14ac:dyDescent="0.25">
      <c r="D1002" s="42"/>
    </row>
    <row r="1003" spans="4:4" x14ac:dyDescent="0.25">
      <c r="D1003" s="42"/>
    </row>
    <row r="1004" spans="4:4" x14ac:dyDescent="0.25">
      <c r="D1004" s="42"/>
    </row>
    <row r="1005" spans="4:4" x14ac:dyDescent="0.25">
      <c r="D1005" s="42"/>
    </row>
    <row r="1006" spans="4:4" x14ac:dyDescent="0.25">
      <c r="D1006" s="42"/>
    </row>
    <row r="1007" spans="4:4" x14ac:dyDescent="0.25">
      <c r="D1007" s="42"/>
    </row>
    <row r="1008" spans="4:4" x14ac:dyDescent="0.25">
      <c r="D1008" s="42"/>
    </row>
    <row r="1009" spans="4:4" x14ac:dyDescent="0.25">
      <c r="D1009" s="42"/>
    </row>
    <row r="1010" spans="4:4" x14ac:dyDescent="0.25">
      <c r="D1010" s="42"/>
    </row>
    <row r="1011" spans="4:4" x14ac:dyDescent="0.25">
      <c r="D1011" s="42"/>
    </row>
    <row r="1012" spans="4:4" x14ac:dyDescent="0.25">
      <c r="D1012" s="42"/>
    </row>
    <row r="1013" spans="4:4" x14ac:dyDescent="0.25">
      <c r="D1013" s="42"/>
    </row>
    <row r="1014" spans="4:4" x14ac:dyDescent="0.25">
      <c r="D1014" s="42"/>
    </row>
    <row r="1015" spans="4:4" x14ac:dyDescent="0.25">
      <c r="D1015" s="42"/>
    </row>
    <row r="1016" spans="4:4" x14ac:dyDescent="0.25">
      <c r="D1016" s="42"/>
    </row>
    <row r="1017" spans="4:4" x14ac:dyDescent="0.25">
      <c r="D1017" s="42"/>
    </row>
    <row r="1018" spans="4:4" x14ac:dyDescent="0.25">
      <c r="D1018" s="42"/>
    </row>
    <row r="1019" spans="4:4" x14ac:dyDescent="0.25">
      <c r="D1019" s="42"/>
    </row>
    <row r="1020" spans="4:4" x14ac:dyDescent="0.25">
      <c r="D1020" s="42"/>
    </row>
    <row r="1021" spans="4:4" x14ac:dyDescent="0.25">
      <c r="D1021" s="42"/>
    </row>
    <row r="1022" spans="4:4" x14ac:dyDescent="0.25">
      <c r="D1022" s="42"/>
    </row>
    <row r="1023" spans="4:4" x14ac:dyDescent="0.25">
      <c r="D1023" s="42"/>
    </row>
    <row r="1024" spans="4:4" x14ac:dyDescent="0.25">
      <c r="D1024" s="42"/>
    </row>
    <row r="1025" spans="4:4" x14ac:dyDescent="0.25">
      <c r="D1025" s="42"/>
    </row>
    <row r="1026" spans="4:4" x14ac:dyDescent="0.25">
      <c r="D1026" s="42"/>
    </row>
    <row r="1027" spans="4:4" x14ac:dyDescent="0.25">
      <c r="D1027" s="42"/>
    </row>
    <row r="1028" spans="4:4" x14ac:dyDescent="0.25">
      <c r="D1028" s="42"/>
    </row>
    <row r="1029" spans="4:4" x14ac:dyDescent="0.25">
      <c r="D1029" s="42"/>
    </row>
    <row r="1030" spans="4:4" x14ac:dyDescent="0.25">
      <c r="D1030" s="42"/>
    </row>
    <row r="1031" spans="4:4" x14ac:dyDescent="0.25">
      <c r="D1031" s="43"/>
    </row>
    <row r="1032" spans="4:4" x14ac:dyDescent="0.25">
      <c r="D1032" s="43"/>
    </row>
  </sheetData>
  <mergeCells count="20">
    <mergeCell ref="A9:A13"/>
    <mergeCell ref="A31:A35"/>
    <mergeCell ref="B7:C7"/>
    <mergeCell ref="A26:A30"/>
    <mergeCell ref="A15:A19"/>
    <mergeCell ref="A20:A24"/>
    <mergeCell ref="B9:C9"/>
    <mergeCell ref="B10:C10"/>
    <mergeCell ref="B11:B12"/>
    <mergeCell ref="B31:C31"/>
    <mergeCell ref="B32:C32"/>
    <mergeCell ref="B26:C26"/>
    <mergeCell ref="B27:C27"/>
    <mergeCell ref="B15:C15"/>
    <mergeCell ref="B16:C16"/>
    <mergeCell ref="B20:C20"/>
    <mergeCell ref="B21:C21"/>
    <mergeCell ref="A36:A40"/>
    <mergeCell ref="B36:C36"/>
    <mergeCell ref="B37:C3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91" workbookViewId="0">
      <selection activeCell="D25" sqref="D25"/>
    </sheetView>
  </sheetViews>
  <sheetFormatPr baseColWidth="10" defaultRowHeight="15" x14ac:dyDescent="0.25"/>
  <sheetData>
    <row r="1" spans="1:20" s="58" customFormat="1" x14ac:dyDescent="0.25">
      <c r="A1" s="215" t="s">
        <v>53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0" s="58" customFormat="1" x14ac:dyDescent="0.25">
      <c r="A2" s="216" t="s">
        <v>54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s="58" customFormat="1" x14ac:dyDescent="0.25">
      <c r="A3" s="217" t="s">
        <v>55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</row>
    <row r="4" spans="1:20" s="58" customFormat="1" x14ac:dyDescent="0.25">
      <c r="A4" s="217" t="s">
        <v>56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</row>
    <row r="5" spans="1:20" s="58" customFormat="1" x14ac:dyDescent="0.25">
      <c r="A5" s="217" t="s">
        <v>57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</row>
    <row r="6" spans="1:20" ht="126.75" x14ac:dyDescent="0.25">
      <c r="A6" s="74" t="s">
        <v>20</v>
      </c>
      <c r="B6" s="76" t="s">
        <v>21</v>
      </c>
      <c r="C6" s="90" t="s">
        <v>19</v>
      </c>
    </row>
    <row r="7" spans="1:20" ht="45" x14ac:dyDescent="0.25">
      <c r="A7" s="219">
        <v>2005</v>
      </c>
      <c r="B7" s="77" t="s">
        <v>27</v>
      </c>
      <c r="C7" s="91">
        <v>16</v>
      </c>
    </row>
    <row r="8" spans="1:20" ht="45" x14ac:dyDescent="0.25">
      <c r="A8" s="221"/>
      <c r="B8" s="75" t="s">
        <v>45</v>
      </c>
      <c r="C8" s="91">
        <v>6</v>
      </c>
    </row>
    <row r="9" spans="1:20" ht="45" x14ac:dyDescent="0.25">
      <c r="A9" s="221"/>
      <c r="B9" s="78" t="s">
        <v>46</v>
      </c>
      <c r="C9" s="91">
        <v>37.5</v>
      </c>
    </row>
    <row r="10" spans="1:20" ht="45" x14ac:dyDescent="0.25">
      <c r="A10" s="221"/>
      <c r="B10" s="78" t="s">
        <v>47</v>
      </c>
      <c r="C10" s="92">
        <v>9.67</v>
      </c>
    </row>
    <row r="11" spans="1:20" ht="33.75" x14ac:dyDescent="0.25">
      <c r="A11" s="220"/>
      <c r="B11" s="75" t="s">
        <v>48</v>
      </c>
      <c r="C11" s="92">
        <v>8.23</v>
      </c>
    </row>
    <row r="12" spans="1:20" x14ac:dyDescent="0.25">
      <c r="A12" s="86"/>
      <c r="B12" s="85"/>
      <c r="C12" s="104"/>
    </row>
    <row r="13" spans="1:20" ht="45" x14ac:dyDescent="0.25">
      <c r="A13" s="219">
        <v>2006</v>
      </c>
      <c r="B13" s="77" t="s">
        <v>28</v>
      </c>
      <c r="C13" s="91">
        <v>22</v>
      </c>
    </row>
    <row r="14" spans="1:20" ht="45" x14ac:dyDescent="0.25">
      <c r="A14" s="221"/>
      <c r="B14" s="75" t="s">
        <v>45</v>
      </c>
      <c r="C14" s="91">
        <v>15</v>
      </c>
    </row>
    <row r="15" spans="1:20" ht="45" x14ac:dyDescent="0.25">
      <c r="A15" s="221"/>
      <c r="B15" s="78" t="s">
        <v>46</v>
      </c>
      <c r="C15" s="91">
        <v>68.181818181818187</v>
      </c>
    </row>
    <row r="16" spans="1:20" ht="45" x14ac:dyDescent="0.25">
      <c r="A16" s="221"/>
      <c r="B16" s="78" t="s">
        <v>47</v>
      </c>
      <c r="C16" s="92">
        <v>9.5299999999999994</v>
      </c>
    </row>
    <row r="17" spans="1:3" ht="33.75" x14ac:dyDescent="0.25">
      <c r="A17" s="220"/>
      <c r="B17" s="75" t="s">
        <v>48</v>
      </c>
      <c r="C17" s="92">
        <v>8.39</v>
      </c>
    </row>
    <row r="18" spans="1:3" x14ac:dyDescent="0.25">
      <c r="A18" s="86"/>
      <c r="B18" s="79"/>
      <c r="C18" s="97"/>
    </row>
    <row r="19" spans="1:3" ht="45" x14ac:dyDescent="0.25">
      <c r="A19" s="218">
        <v>2007</v>
      </c>
      <c r="B19" s="77" t="s">
        <v>29</v>
      </c>
      <c r="C19" s="91">
        <v>33</v>
      </c>
    </row>
    <row r="20" spans="1:3" ht="45" x14ac:dyDescent="0.25">
      <c r="A20" s="218"/>
      <c r="B20" s="78" t="s">
        <v>49</v>
      </c>
      <c r="C20" s="91">
        <v>10</v>
      </c>
    </row>
    <row r="21" spans="1:3" ht="45" x14ac:dyDescent="0.25">
      <c r="A21" s="218"/>
      <c r="B21" s="78" t="s">
        <v>50</v>
      </c>
      <c r="C21" s="91">
        <v>30.303030303030305</v>
      </c>
    </row>
    <row r="22" spans="1:3" ht="45" x14ac:dyDescent="0.25">
      <c r="A22" s="218"/>
      <c r="B22" s="75" t="s">
        <v>47</v>
      </c>
      <c r="C22" s="92">
        <v>9.8000000000000007</v>
      </c>
    </row>
    <row r="23" spans="1:3" ht="33.75" x14ac:dyDescent="0.25">
      <c r="A23" s="219"/>
      <c r="B23" s="80" t="s">
        <v>48</v>
      </c>
      <c r="C23" s="98">
        <v>8.1999999999999993</v>
      </c>
    </row>
    <row r="24" spans="1:3" x14ac:dyDescent="0.25">
      <c r="A24" s="83"/>
      <c r="B24" s="84"/>
      <c r="C24" s="102"/>
    </row>
    <row r="25" spans="1:3" ht="45" x14ac:dyDescent="0.25">
      <c r="A25" s="220">
        <v>2008</v>
      </c>
      <c r="B25" s="81" t="s">
        <v>30</v>
      </c>
      <c r="C25" s="103">
        <v>23</v>
      </c>
    </row>
    <row r="26" spans="1:3" ht="45" x14ac:dyDescent="0.25">
      <c r="A26" s="218"/>
      <c r="B26" s="78" t="s">
        <v>51</v>
      </c>
      <c r="C26" s="91">
        <v>6</v>
      </c>
    </row>
    <row r="27" spans="1:3" ht="45" x14ac:dyDescent="0.25">
      <c r="A27" s="218"/>
      <c r="B27" s="78" t="s">
        <v>52</v>
      </c>
      <c r="C27" s="91">
        <v>26.086956521739129</v>
      </c>
    </row>
    <row r="28" spans="1:3" ht="45" x14ac:dyDescent="0.25">
      <c r="A28" s="218"/>
      <c r="B28" s="75" t="s">
        <v>47</v>
      </c>
      <c r="C28" s="92">
        <v>9.17</v>
      </c>
    </row>
    <row r="29" spans="1:3" ht="33.75" x14ac:dyDescent="0.25">
      <c r="A29" s="219"/>
      <c r="B29" s="80" t="s">
        <v>48</v>
      </c>
      <c r="C29" s="98">
        <v>8.35</v>
      </c>
    </row>
    <row r="30" spans="1:3" x14ac:dyDescent="0.25">
      <c r="A30" s="82"/>
      <c r="B30" s="79"/>
      <c r="C30" s="96"/>
    </row>
    <row r="31" spans="1:3" ht="45" x14ac:dyDescent="0.25">
      <c r="A31" s="220">
        <v>2009</v>
      </c>
      <c r="B31" s="81" t="s">
        <v>31</v>
      </c>
      <c r="C31" s="99">
        <v>35</v>
      </c>
    </row>
    <row r="32" spans="1:3" ht="45" x14ac:dyDescent="0.25">
      <c r="A32" s="218"/>
      <c r="B32" s="78" t="s">
        <v>51</v>
      </c>
      <c r="C32" s="91">
        <v>10</v>
      </c>
    </row>
    <row r="33" spans="1:3" ht="45" x14ac:dyDescent="0.25">
      <c r="A33" s="218"/>
      <c r="B33" s="78" t="s">
        <v>52</v>
      </c>
      <c r="C33" s="95">
        <v>28.571428571428573</v>
      </c>
    </row>
    <row r="34" spans="1:3" ht="45" x14ac:dyDescent="0.25">
      <c r="A34" s="218"/>
      <c r="B34" s="75" t="s">
        <v>47</v>
      </c>
      <c r="C34" s="92">
        <v>9.3000000000000007</v>
      </c>
    </row>
    <row r="35" spans="1:3" ht="33.75" x14ac:dyDescent="0.25">
      <c r="A35" s="218"/>
      <c r="B35" s="75" t="s">
        <v>48</v>
      </c>
      <c r="C35" s="92">
        <v>8.41</v>
      </c>
    </row>
    <row r="36" spans="1:3" x14ac:dyDescent="0.25">
      <c r="A36" s="82"/>
      <c r="B36" s="79"/>
      <c r="C36" s="97"/>
    </row>
    <row r="37" spans="1:3" ht="45" x14ac:dyDescent="0.25">
      <c r="A37" s="218">
        <v>2010</v>
      </c>
      <c r="B37" s="77" t="s">
        <v>32</v>
      </c>
      <c r="C37" s="93">
        <v>31</v>
      </c>
    </row>
    <row r="38" spans="1:3" ht="45" x14ac:dyDescent="0.25">
      <c r="A38" s="218"/>
      <c r="B38" s="78" t="s">
        <v>51</v>
      </c>
      <c r="C38" s="91">
        <v>16</v>
      </c>
    </row>
    <row r="39" spans="1:3" ht="45" x14ac:dyDescent="0.25">
      <c r="A39" s="218"/>
      <c r="B39" s="78" t="s">
        <v>52</v>
      </c>
      <c r="C39" s="91">
        <v>51.612903225806448</v>
      </c>
    </row>
    <row r="40" spans="1:3" ht="45" x14ac:dyDescent="0.25">
      <c r="A40" s="218"/>
      <c r="B40" s="75" t="s">
        <v>47</v>
      </c>
      <c r="C40" s="92">
        <v>9.31</v>
      </c>
    </row>
    <row r="41" spans="1:3" ht="33.75" x14ac:dyDescent="0.25">
      <c r="A41" s="218"/>
      <c r="B41" s="75" t="s">
        <v>48</v>
      </c>
      <c r="C41" s="92">
        <v>8.42</v>
      </c>
    </row>
    <row r="42" spans="1:3" x14ac:dyDescent="0.25">
      <c r="A42" s="82"/>
      <c r="B42" s="79"/>
      <c r="C42" s="97"/>
    </row>
    <row r="43" spans="1:3" ht="45" x14ac:dyDescent="0.25">
      <c r="A43" s="218">
        <v>2011</v>
      </c>
      <c r="B43" s="77" t="s">
        <v>33</v>
      </c>
      <c r="C43" s="93">
        <v>12</v>
      </c>
    </row>
    <row r="44" spans="1:3" ht="45" x14ac:dyDescent="0.25">
      <c r="A44" s="218"/>
      <c r="B44" s="78" t="s">
        <v>51</v>
      </c>
      <c r="C44" s="91">
        <v>4</v>
      </c>
    </row>
    <row r="45" spans="1:3" ht="45" x14ac:dyDescent="0.25">
      <c r="A45" s="218"/>
      <c r="B45" s="78" t="s">
        <v>52</v>
      </c>
      <c r="C45" s="92">
        <v>33.333333333333336</v>
      </c>
    </row>
    <row r="46" spans="1:3" ht="45" x14ac:dyDescent="0.25">
      <c r="A46" s="218"/>
      <c r="B46" s="75" t="s">
        <v>47</v>
      </c>
      <c r="C46" s="94">
        <v>9.4</v>
      </c>
    </row>
    <row r="47" spans="1:3" ht="33.75" x14ac:dyDescent="0.25">
      <c r="A47" s="219"/>
      <c r="B47" s="80" t="s">
        <v>48</v>
      </c>
      <c r="C47" s="100">
        <v>8.5</v>
      </c>
    </row>
    <row r="48" spans="1:3" x14ac:dyDescent="0.25">
      <c r="A48" s="83"/>
      <c r="B48" s="84"/>
      <c r="C48" s="102"/>
    </row>
    <row r="49" spans="1:3" ht="45" x14ac:dyDescent="0.25">
      <c r="A49" s="220">
        <v>2012</v>
      </c>
      <c r="B49" s="81" t="s">
        <v>35</v>
      </c>
      <c r="C49" s="101">
        <v>27</v>
      </c>
    </row>
    <row r="50" spans="1:3" ht="45" x14ac:dyDescent="0.25">
      <c r="A50" s="218"/>
      <c r="B50" s="78" t="s">
        <v>51</v>
      </c>
      <c r="C50" s="91">
        <v>0</v>
      </c>
    </row>
    <row r="51" spans="1:3" ht="45" x14ac:dyDescent="0.25">
      <c r="A51" s="218"/>
      <c r="B51" s="78" t="s">
        <v>52</v>
      </c>
      <c r="C51" s="92">
        <v>0</v>
      </c>
    </row>
    <row r="52" spans="1:3" ht="45" x14ac:dyDescent="0.25">
      <c r="A52" s="218"/>
      <c r="B52" s="75" t="s">
        <v>47</v>
      </c>
      <c r="C52" s="92"/>
    </row>
    <row r="53" spans="1:3" ht="33.75" x14ac:dyDescent="0.25">
      <c r="A53" s="219"/>
      <c r="B53" s="80" t="s">
        <v>48</v>
      </c>
      <c r="C53" s="98"/>
    </row>
  </sheetData>
  <mergeCells count="13">
    <mergeCell ref="A43:A47"/>
    <mergeCell ref="A31:A35"/>
    <mergeCell ref="A37:A41"/>
    <mergeCell ref="A49:A53"/>
    <mergeCell ref="A7:A11"/>
    <mergeCell ref="A13:A17"/>
    <mergeCell ref="A19:A23"/>
    <mergeCell ref="A25:A29"/>
    <mergeCell ref="A1:T1"/>
    <mergeCell ref="A2:T2"/>
    <mergeCell ref="A3:T3"/>
    <mergeCell ref="A4:T4"/>
    <mergeCell ref="A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opLeftCell="A25" workbookViewId="0">
      <selection activeCell="L8" sqref="L8"/>
    </sheetView>
  </sheetViews>
  <sheetFormatPr baseColWidth="10" defaultRowHeight="15" x14ac:dyDescent="0.25"/>
  <sheetData>
    <row r="1" spans="1:12" x14ac:dyDescent="0.25">
      <c r="A1" s="222"/>
      <c r="B1" s="188"/>
    </row>
    <row r="2" spans="1:12" x14ac:dyDescent="0.25">
      <c r="A2" s="222"/>
      <c r="B2" s="188"/>
    </row>
    <row r="3" spans="1:12" ht="26.25" customHeight="1" x14ac:dyDescent="0.25">
      <c r="A3" s="222"/>
      <c r="B3" s="226" t="s">
        <v>347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2" ht="15.75" customHeight="1" x14ac:dyDescent="0.25">
      <c r="A4" s="222"/>
      <c r="B4" s="227" t="s">
        <v>348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2" ht="15.75" thickBot="1" x14ac:dyDescent="0.3">
      <c r="A5" s="222"/>
      <c r="B5" s="190"/>
    </row>
    <row r="6" spans="1:12" ht="15.75" thickBot="1" x14ac:dyDescent="0.3">
      <c r="A6" s="191"/>
      <c r="B6" s="191" t="s">
        <v>349</v>
      </c>
      <c r="C6" s="191" t="s">
        <v>350</v>
      </c>
      <c r="D6" s="191" t="s">
        <v>351</v>
      </c>
      <c r="E6" s="191" t="s">
        <v>352</v>
      </c>
      <c r="F6" s="191" t="s">
        <v>353</v>
      </c>
      <c r="G6" s="191" t="s">
        <v>352</v>
      </c>
      <c r="H6" s="191" t="s">
        <v>353</v>
      </c>
      <c r="I6" s="191" t="s">
        <v>353</v>
      </c>
      <c r="J6" s="191" t="s">
        <v>354</v>
      </c>
      <c r="K6" s="191" t="s">
        <v>352</v>
      </c>
      <c r="L6" s="191" t="s">
        <v>355</v>
      </c>
    </row>
    <row r="7" spans="1:12" ht="15.75" thickBot="1" x14ac:dyDescent="0.3">
      <c r="A7" s="191" t="s">
        <v>356</v>
      </c>
      <c r="B7" s="191" t="s">
        <v>357</v>
      </c>
      <c r="C7" s="191" t="s">
        <v>357</v>
      </c>
      <c r="D7" s="191" t="s">
        <v>358</v>
      </c>
      <c r="E7" s="191" t="s">
        <v>359</v>
      </c>
      <c r="F7" s="191" t="s">
        <v>359</v>
      </c>
      <c r="G7" s="191" t="s">
        <v>360</v>
      </c>
      <c r="H7" s="191" t="s">
        <v>360</v>
      </c>
      <c r="I7" s="191" t="s">
        <v>361</v>
      </c>
      <c r="J7" s="191" t="s">
        <v>362</v>
      </c>
      <c r="K7" s="191" t="s">
        <v>363</v>
      </c>
      <c r="L7" s="191" t="s">
        <v>364</v>
      </c>
    </row>
    <row r="8" spans="1:12" ht="23.25" thickBot="1" x14ac:dyDescent="0.3">
      <c r="A8" s="191">
        <v>201202</v>
      </c>
      <c r="B8" s="192" t="s">
        <v>365</v>
      </c>
      <c r="C8" s="192" t="s">
        <v>366</v>
      </c>
      <c r="D8" s="191">
        <v>3</v>
      </c>
      <c r="E8" s="191">
        <v>2</v>
      </c>
      <c r="F8" s="191">
        <v>67</v>
      </c>
      <c r="G8" s="191">
        <v>1</v>
      </c>
      <c r="H8" s="191">
        <v>33</v>
      </c>
      <c r="I8" s="191">
        <v>100</v>
      </c>
      <c r="J8" s="191">
        <v>0</v>
      </c>
      <c r="K8" s="191">
        <v>1</v>
      </c>
      <c r="L8" s="193">
        <v>3.125</v>
      </c>
    </row>
    <row r="9" spans="1:12" ht="15.75" thickBot="1" x14ac:dyDescent="0.3">
      <c r="A9" s="194">
        <v>201202</v>
      </c>
      <c r="B9" s="195" t="s">
        <v>367</v>
      </c>
      <c r="C9" s="195" t="s">
        <v>368</v>
      </c>
      <c r="D9" s="194">
        <v>3</v>
      </c>
      <c r="E9" s="194">
        <v>2</v>
      </c>
      <c r="F9" s="194">
        <v>67</v>
      </c>
      <c r="G9" s="194">
        <v>1</v>
      </c>
      <c r="H9" s="194">
        <v>33</v>
      </c>
      <c r="I9" s="194">
        <v>100</v>
      </c>
      <c r="J9" s="194">
        <v>0</v>
      </c>
      <c r="K9" s="194">
        <v>2</v>
      </c>
      <c r="L9" s="196">
        <v>3.0437499999999997</v>
      </c>
    </row>
    <row r="10" spans="1:12" ht="15.75" thickBot="1" x14ac:dyDescent="0.3">
      <c r="A10" s="191">
        <v>201202</v>
      </c>
      <c r="B10" s="192" t="s">
        <v>369</v>
      </c>
      <c r="C10" s="192" t="s">
        <v>370</v>
      </c>
      <c r="D10" s="191">
        <v>3</v>
      </c>
      <c r="E10" s="191">
        <v>2</v>
      </c>
      <c r="F10" s="191">
        <v>67</v>
      </c>
      <c r="G10" s="191">
        <v>1</v>
      </c>
      <c r="H10" s="191">
        <v>33</v>
      </c>
      <c r="I10" s="191">
        <v>100</v>
      </c>
      <c r="J10" s="191">
        <v>0</v>
      </c>
      <c r="K10" s="191">
        <v>0</v>
      </c>
      <c r="L10" s="193">
        <v>3.2104166666666667</v>
      </c>
    </row>
    <row r="11" spans="1:12" ht="23.25" thickBot="1" x14ac:dyDescent="0.3">
      <c r="A11" s="194">
        <v>201202</v>
      </c>
      <c r="B11" s="195" t="s">
        <v>371</v>
      </c>
      <c r="C11" s="195" t="s">
        <v>372</v>
      </c>
      <c r="D11" s="194">
        <v>3</v>
      </c>
      <c r="E11" s="194">
        <v>2</v>
      </c>
      <c r="F11" s="194">
        <v>67</v>
      </c>
      <c r="G11" s="194">
        <v>1</v>
      </c>
      <c r="H11" s="194">
        <v>33</v>
      </c>
      <c r="I11" s="194">
        <v>100</v>
      </c>
      <c r="J11" s="194">
        <v>0</v>
      </c>
      <c r="K11" s="194">
        <v>2</v>
      </c>
      <c r="L11" s="196">
        <v>3.0437499999999997</v>
      </c>
    </row>
    <row r="12" spans="1:12" ht="23.25" thickBot="1" x14ac:dyDescent="0.3">
      <c r="A12" s="191">
        <v>201202</v>
      </c>
      <c r="B12" s="192" t="s">
        <v>373</v>
      </c>
      <c r="C12" s="192" t="s">
        <v>374</v>
      </c>
      <c r="D12" s="191">
        <v>3</v>
      </c>
      <c r="E12" s="191">
        <v>0</v>
      </c>
      <c r="F12" s="191">
        <v>0</v>
      </c>
      <c r="G12" s="191">
        <v>2</v>
      </c>
      <c r="H12" s="191">
        <v>67</v>
      </c>
      <c r="I12" s="191">
        <v>67</v>
      </c>
      <c r="J12" s="191">
        <v>33</v>
      </c>
      <c r="K12" s="191">
        <v>2</v>
      </c>
      <c r="L12" s="193">
        <v>1.9215277777777777</v>
      </c>
    </row>
    <row r="13" spans="1:12" ht="45.75" thickBot="1" x14ac:dyDescent="0.3">
      <c r="A13" s="194">
        <v>201202</v>
      </c>
      <c r="B13" s="195" t="s">
        <v>375</v>
      </c>
      <c r="C13" s="195" t="s">
        <v>376</v>
      </c>
      <c r="D13" s="194">
        <v>3</v>
      </c>
      <c r="E13" s="194">
        <v>0</v>
      </c>
      <c r="F13" s="194">
        <v>0</v>
      </c>
      <c r="G13" s="194">
        <v>1</v>
      </c>
      <c r="H13" s="194">
        <v>33</v>
      </c>
      <c r="I13" s="194">
        <v>33</v>
      </c>
      <c r="J13" s="194">
        <v>67</v>
      </c>
      <c r="K13" s="194">
        <v>0</v>
      </c>
      <c r="L13" s="196">
        <v>1.0416666666666667</v>
      </c>
    </row>
    <row r="14" spans="1:12" ht="34.5" thickBot="1" x14ac:dyDescent="0.3">
      <c r="A14" s="191">
        <v>201202</v>
      </c>
      <c r="B14" s="192" t="s">
        <v>377</v>
      </c>
      <c r="C14" s="192" t="s">
        <v>378</v>
      </c>
      <c r="D14" s="191">
        <v>3</v>
      </c>
      <c r="E14" s="191">
        <v>1</v>
      </c>
      <c r="F14" s="191">
        <v>33</v>
      </c>
      <c r="G14" s="191">
        <v>0</v>
      </c>
      <c r="H14" s="191">
        <v>0</v>
      </c>
      <c r="I14" s="191">
        <v>33</v>
      </c>
      <c r="J14" s="191">
        <v>67</v>
      </c>
      <c r="K14" s="191">
        <v>1</v>
      </c>
      <c r="L14" s="197">
        <v>0.9604166666666667</v>
      </c>
    </row>
    <row r="15" spans="1:12" ht="23.25" thickBot="1" x14ac:dyDescent="0.3">
      <c r="A15" s="194">
        <v>201301</v>
      </c>
      <c r="B15" s="195" t="s">
        <v>365</v>
      </c>
      <c r="C15" s="195" t="s">
        <v>366</v>
      </c>
      <c r="D15" s="194">
        <v>1</v>
      </c>
      <c r="E15" s="194">
        <v>1</v>
      </c>
      <c r="F15" s="194">
        <v>100</v>
      </c>
      <c r="G15" s="194">
        <v>0</v>
      </c>
      <c r="H15" s="194">
        <v>0</v>
      </c>
      <c r="I15" s="194">
        <v>100</v>
      </c>
      <c r="J15" s="194">
        <v>0</v>
      </c>
      <c r="K15" s="194">
        <v>0</v>
      </c>
      <c r="L15" s="196">
        <v>3.3333333333333335</v>
      </c>
    </row>
    <row r="16" spans="1:12" ht="23.25" thickBot="1" x14ac:dyDescent="0.3">
      <c r="A16" s="191">
        <v>201301</v>
      </c>
      <c r="B16" s="192" t="s">
        <v>379</v>
      </c>
      <c r="C16" s="192" t="s">
        <v>380</v>
      </c>
      <c r="D16" s="191">
        <v>3</v>
      </c>
      <c r="E16" s="191">
        <v>3</v>
      </c>
      <c r="F16" s="191">
        <v>100</v>
      </c>
      <c r="G16" s="191">
        <v>0</v>
      </c>
      <c r="H16" s="191">
        <v>0</v>
      </c>
      <c r="I16" s="191">
        <v>100</v>
      </c>
      <c r="J16" s="191">
        <v>0</v>
      </c>
      <c r="K16" s="191">
        <v>0</v>
      </c>
      <c r="L16" s="193">
        <v>3.4215277777777775</v>
      </c>
    </row>
    <row r="17" spans="1:12" ht="15.75" thickBot="1" x14ac:dyDescent="0.3">
      <c r="A17" s="194">
        <v>201301</v>
      </c>
      <c r="B17" s="195" t="s">
        <v>369</v>
      </c>
      <c r="C17" s="195" t="s">
        <v>370</v>
      </c>
      <c r="D17" s="194">
        <v>1</v>
      </c>
      <c r="E17" s="194">
        <v>1</v>
      </c>
      <c r="F17" s="194">
        <v>100</v>
      </c>
      <c r="G17" s="194">
        <v>0</v>
      </c>
      <c r="H17" s="194">
        <v>0</v>
      </c>
      <c r="I17" s="194">
        <v>100</v>
      </c>
      <c r="J17" s="194">
        <v>0</v>
      </c>
      <c r="K17" s="194">
        <v>0</v>
      </c>
      <c r="L17" s="196">
        <v>3.75</v>
      </c>
    </row>
    <row r="18" spans="1:12" ht="15.75" thickBot="1" x14ac:dyDescent="0.3">
      <c r="A18" s="191">
        <v>201301</v>
      </c>
      <c r="B18" s="192" t="s">
        <v>381</v>
      </c>
      <c r="C18" s="192" t="s">
        <v>382</v>
      </c>
      <c r="D18" s="191">
        <v>3</v>
      </c>
      <c r="E18" s="191">
        <v>3</v>
      </c>
      <c r="F18" s="191">
        <v>100</v>
      </c>
      <c r="G18" s="191">
        <v>0</v>
      </c>
      <c r="H18" s="191">
        <v>0</v>
      </c>
      <c r="I18" s="191">
        <v>100</v>
      </c>
      <c r="J18" s="191">
        <v>0</v>
      </c>
      <c r="K18" s="191">
        <v>0</v>
      </c>
      <c r="L18" s="193">
        <v>3.379861111111111</v>
      </c>
    </row>
    <row r="19" spans="1:12" ht="23.25" thickBot="1" x14ac:dyDescent="0.3">
      <c r="A19" s="194">
        <v>201301</v>
      </c>
      <c r="B19" s="195" t="s">
        <v>373</v>
      </c>
      <c r="C19" s="195" t="s">
        <v>374</v>
      </c>
      <c r="D19" s="194">
        <v>1</v>
      </c>
      <c r="E19" s="194">
        <v>1</v>
      </c>
      <c r="F19" s="194">
        <v>100</v>
      </c>
      <c r="G19" s="194">
        <v>0</v>
      </c>
      <c r="H19" s="194">
        <v>0</v>
      </c>
      <c r="I19" s="194">
        <v>100</v>
      </c>
      <c r="J19" s="194">
        <v>0</v>
      </c>
      <c r="K19" s="194">
        <v>0</v>
      </c>
      <c r="L19" s="196">
        <v>3.3333333333333335</v>
      </c>
    </row>
    <row r="20" spans="1:12" ht="23.25" thickBot="1" x14ac:dyDescent="0.3">
      <c r="A20" s="191">
        <v>201301</v>
      </c>
      <c r="B20" s="192" t="s">
        <v>383</v>
      </c>
      <c r="C20" s="192" t="s">
        <v>384</v>
      </c>
      <c r="D20" s="191">
        <v>2</v>
      </c>
      <c r="E20" s="191">
        <v>0</v>
      </c>
      <c r="F20" s="191">
        <v>0</v>
      </c>
      <c r="G20" s="191">
        <v>1</v>
      </c>
      <c r="H20" s="191">
        <v>50</v>
      </c>
      <c r="I20" s="191">
        <v>50</v>
      </c>
      <c r="J20" s="191">
        <v>50</v>
      </c>
      <c r="K20" s="191">
        <v>1</v>
      </c>
      <c r="L20" s="193">
        <v>1.4583333333333333</v>
      </c>
    </row>
    <row r="21" spans="1:12" ht="15.75" thickBot="1" x14ac:dyDescent="0.3">
      <c r="A21" s="194">
        <v>201301</v>
      </c>
      <c r="B21" s="195" t="s">
        <v>385</v>
      </c>
      <c r="C21" s="195" t="s">
        <v>386</v>
      </c>
      <c r="D21" s="194">
        <v>3</v>
      </c>
      <c r="E21" s="194">
        <v>3</v>
      </c>
      <c r="F21" s="194">
        <v>100</v>
      </c>
      <c r="G21" s="194">
        <v>0</v>
      </c>
      <c r="H21" s="194">
        <v>0</v>
      </c>
      <c r="I21" s="194">
        <v>100</v>
      </c>
      <c r="J21" s="194">
        <v>0</v>
      </c>
      <c r="K21" s="194">
        <v>0</v>
      </c>
      <c r="L21" s="196">
        <v>3.379861111111111</v>
      </c>
    </row>
    <row r="22" spans="1:12" ht="45.75" thickBot="1" x14ac:dyDescent="0.3">
      <c r="A22" s="191">
        <v>201301</v>
      </c>
      <c r="B22" s="192" t="s">
        <v>375</v>
      </c>
      <c r="C22" s="192" t="s">
        <v>376</v>
      </c>
      <c r="D22" s="191">
        <v>2</v>
      </c>
      <c r="E22" s="191">
        <v>2</v>
      </c>
      <c r="F22" s="191">
        <v>100</v>
      </c>
      <c r="G22" s="191">
        <v>0</v>
      </c>
      <c r="H22" s="191">
        <v>0</v>
      </c>
      <c r="I22" s="191">
        <v>100</v>
      </c>
      <c r="J22" s="191">
        <v>0</v>
      </c>
      <c r="K22" s="191">
        <v>0</v>
      </c>
      <c r="L22" s="193">
        <v>3.75</v>
      </c>
    </row>
    <row r="23" spans="1:12" ht="34.5" thickBot="1" x14ac:dyDescent="0.3">
      <c r="A23" s="194">
        <v>201301</v>
      </c>
      <c r="B23" s="195" t="s">
        <v>377</v>
      </c>
      <c r="C23" s="195" t="s">
        <v>378</v>
      </c>
      <c r="D23" s="194">
        <v>1</v>
      </c>
      <c r="E23" s="194">
        <v>0</v>
      </c>
      <c r="F23" s="194">
        <v>0</v>
      </c>
      <c r="G23" s="194">
        <v>1</v>
      </c>
      <c r="H23" s="194">
        <v>100</v>
      </c>
      <c r="I23" s="194">
        <v>100</v>
      </c>
      <c r="J23" s="194">
        <v>0</v>
      </c>
      <c r="K23" s="194">
        <v>1</v>
      </c>
      <c r="L23" s="196">
        <v>2.9166666666666665</v>
      </c>
    </row>
    <row r="24" spans="1:12" ht="34.5" thickBot="1" x14ac:dyDescent="0.3">
      <c r="A24" s="191">
        <v>201301</v>
      </c>
      <c r="B24" s="192" t="s">
        <v>387</v>
      </c>
      <c r="C24" s="192" t="s">
        <v>388</v>
      </c>
      <c r="D24" s="191">
        <v>1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100</v>
      </c>
      <c r="K24" s="191">
        <v>0</v>
      </c>
      <c r="L24" s="197">
        <v>0</v>
      </c>
    </row>
    <row r="25" spans="1:12" ht="23.25" thickBot="1" x14ac:dyDescent="0.3">
      <c r="A25" s="194">
        <v>201301</v>
      </c>
      <c r="B25" s="195" t="s">
        <v>389</v>
      </c>
      <c r="C25" s="195" t="s">
        <v>390</v>
      </c>
      <c r="D25" s="194">
        <v>3</v>
      </c>
      <c r="E25" s="194">
        <v>3</v>
      </c>
      <c r="F25" s="194">
        <v>100</v>
      </c>
      <c r="G25" s="194">
        <v>0</v>
      </c>
      <c r="H25" s="194">
        <v>0</v>
      </c>
      <c r="I25" s="194">
        <v>100</v>
      </c>
      <c r="J25" s="194">
        <v>0</v>
      </c>
      <c r="K25" s="194">
        <v>0</v>
      </c>
      <c r="L25" s="196">
        <v>3.75</v>
      </c>
    </row>
    <row r="26" spans="1:12" ht="45.75" thickBot="1" x14ac:dyDescent="0.3">
      <c r="A26" s="191">
        <v>201301</v>
      </c>
      <c r="B26" s="192" t="s">
        <v>391</v>
      </c>
      <c r="C26" s="192" t="s">
        <v>392</v>
      </c>
      <c r="D26" s="191">
        <v>3</v>
      </c>
      <c r="E26" s="191">
        <v>3</v>
      </c>
      <c r="F26" s="191">
        <v>100</v>
      </c>
      <c r="G26" s="191">
        <v>0</v>
      </c>
      <c r="H26" s="191">
        <v>0</v>
      </c>
      <c r="I26" s="191">
        <v>100</v>
      </c>
      <c r="J26" s="191">
        <v>0</v>
      </c>
      <c r="K26" s="191">
        <v>0</v>
      </c>
      <c r="L26" s="193">
        <v>3.7965277777777775</v>
      </c>
    </row>
    <row r="27" spans="1:12" ht="15.75" thickBot="1" x14ac:dyDescent="0.3">
      <c r="A27" s="194">
        <v>201301</v>
      </c>
      <c r="B27" s="195" t="s">
        <v>393</v>
      </c>
      <c r="C27" s="195" t="s">
        <v>394</v>
      </c>
      <c r="D27" s="194">
        <v>1</v>
      </c>
      <c r="E27" s="194">
        <v>1</v>
      </c>
      <c r="F27" s="194">
        <v>100</v>
      </c>
      <c r="G27" s="194">
        <v>0</v>
      </c>
      <c r="H27" s="194">
        <v>0</v>
      </c>
      <c r="I27" s="194">
        <v>100</v>
      </c>
      <c r="J27" s="194">
        <v>0</v>
      </c>
      <c r="K27" s="194">
        <v>0</v>
      </c>
      <c r="L27" s="196">
        <v>4.041666666666667</v>
      </c>
    </row>
    <row r="28" spans="1:12" ht="23.25" thickBot="1" x14ac:dyDescent="0.3">
      <c r="A28" s="191">
        <v>201302</v>
      </c>
      <c r="B28" s="192" t="s">
        <v>395</v>
      </c>
      <c r="C28" s="192" t="s">
        <v>396</v>
      </c>
      <c r="D28" s="191">
        <v>3</v>
      </c>
      <c r="E28" s="191">
        <v>3</v>
      </c>
      <c r="F28" s="191">
        <v>100</v>
      </c>
      <c r="G28" s="191">
        <v>0</v>
      </c>
      <c r="H28" s="191">
        <v>0</v>
      </c>
      <c r="I28" s="191">
        <v>100</v>
      </c>
      <c r="J28" s="191">
        <v>0</v>
      </c>
      <c r="K28" s="191">
        <v>0</v>
      </c>
      <c r="L28" s="193">
        <v>4.0020833333333332</v>
      </c>
    </row>
    <row r="29" spans="1:12" ht="15.75" thickBot="1" x14ac:dyDescent="0.3">
      <c r="A29" s="194">
        <v>201302</v>
      </c>
      <c r="B29" s="195" t="s">
        <v>397</v>
      </c>
      <c r="C29" s="195" t="s">
        <v>398</v>
      </c>
      <c r="D29" s="194">
        <v>2</v>
      </c>
      <c r="E29" s="194">
        <v>2</v>
      </c>
      <c r="F29" s="194">
        <v>100</v>
      </c>
      <c r="G29" s="194">
        <v>0</v>
      </c>
      <c r="H29" s="194">
        <v>0</v>
      </c>
      <c r="I29" s="194">
        <v>100</v>
      </c>
      <c r="J29" s="194">
        <v>0</v>
      </c>
      <c r="K29" s="194">
        <v>0</v>
      </c>
      <c r="L29" s="196">
        <v>3.7534722222222219</v>
      </c>
    </row>
    <row r="30" spans="1:12" ht="23.25" thickBot="1" x14ac:dyDescent="0.3">
      <c r="A30" s="191">
        <v>201302</v>
      </c>
      <c r="B30" s="192" t="s">
        <v>365</v>
      </c>
      <c r="C30" s="192" t="s">
        <v>366</v>
      </c>
      <c r="D30" s="191">
        <v>21</v>
      </c>
      <c r="E30" s="191">
        <v>17</v>
      </c>
      <c r="F30" s="191">
        <v>81</v>
      </c>
      <c r="G30" s="191">
        <v>4</v>
      </c>
      <c r="H30" s="191">
        <v>19</v>
      </c>
      <c r="I30" s="191">
        <v>100</v>
      </c>
      <c r="J30" s="191">
        <v>0</v>
      </c>
      <c r="K30" s="191">
        <v>5</v>
      </c>
      <c r="L30" s="193">
        <v>3.375</v>
      </c>
    </row>
    <row r="31" spans="1:12" ht="23.25" thickBot="1" x14ac:dyDescent="0.3">
      <c r="A31" s="194">
        <v>201302</v>
      </c>
      <c r="B31" s="195" t="s">
        <v>379</v>
      </c>
      <c r="C31" s="195" t="s">
        <v>380</v>
      </c>
      <c r="D31" s="194">
        <v>1</v>
      </c>
      <c r="E31" s="194">
        <v>1</v>
      </c>
      <c r="F31" s="194">
        <v>100</v>
      </c>
      <c r="G31" s="194">
        <v>0</v>
      </c>
      <c r="H31" s="194">
        <v>0</v>
      </c>
      <c r="I31" s="194">
        <v>100</v>
      </c>
      <c r="J31" s="194">
        <v>0</v>
      </c>
      <c r="K31" s="194">
        <v>0</v>
      </c>
      <c r="L31" s="196">
        <v>4.083333333333333</v>
      </c>
    </row>
    <row r="32" spans="1:12" ht="23.25" thickBot="1" x14ac:dyDescent="0.3">
      <c r="A32" s="191">
        <v>201302</v>
      </c>
      <c r="B32" s="192" t="s">
        <v>399</v>
      </c>
      <c r="C32" s="192" t="s">
        <v>400</v>
      </c>
      <c r="D32" s="191">
        <v>3</v>
      </c>
      <c r="E32" s="191">
        <v>0</v>
      </c>
      <c r="F32" s="191">
        <v>0</v>
      </c>
      <c r="G32" s="191">
        <v>2</v>
      </c>
      <c r="H32" s="191">
        <v>67</v>
      </c>
      <c r="I32" s="191">
        <v>67</v>
      </c>
      <c r="J32" s="191">
        <v>33</v>
      </c>
      <c r="K32" s="191">
        <v>0</v>
      </c>
      <c r="L32" s="193">
        <v>1.9631944444444445</v>
      </c>
    </row>
    <row r="33" spans="1:12" ht="15.75" thickBot="1" x14ac:dyDescent="0.3">
      <c r="A33" s="194">
        <v>201302</v>
      </c>
      <c r="B33" s="195" t="s">
        <v>367</v>
      </c>
      <c r="C33" s="195" t="s">
        <v>368</v>
      </c>
      <c r="D33" s="194">
        <v>22</v>
      </c>
      <c r="E33" s="194">
        <v>22</v>
      </c>
      <c r="F33" s="194">
        <v>100</v>
      </c>
      <c r="G33" s="194">
        <v>0</v>
      </c>
      <c r="H33" s="194">
        <v>0</v>
      </c>
      <c r="I33" s="194">
        <v>100</v>
      </c>
      <c r="J33" s="194">
        <v>0</v>
      </c>
      <c r="K33" s="194">
        <v>4</v>
      </c>
      <c r="L33" s="196">
        <v>3.2083333333333335</v>
      </c>
    </row>
    <row r="34" spans="1:12" ht="15.75" thickBot="1" x14ac:dyDescent="0.3">
      <c r="A34" s="191">
        <v>201302</v>
      </c>
      <c r="B34" s="192" t="s">
        <v>369</v>
      </c>
      <c r="C34" s="192" t="s">
        <v>370</v>
      </c>
      <c r="D34" s="191">
        <v>23</v>
      </c>
      <c r="E34" s="191">
        <v>21</v>
      </c>
      <c r="F34" s="191">
        <v>91</v>
      </c>
      <c r="G34" s="191">
        <v>1</v>
      </c>
      <c r="H34" s="191">
        <v>4</v>
      </c>
      <c r="I34" s="191">
        <v>95</v>
      </c>
      <c r="J34" s="191">
        <v>5</v>
      </c>
      <c r="K34" s="191">
        <v>5</v>
      </c>
      <c r="L34" s="193">
        <v>3.088888888888889</v>
      </c>
    </row>
    <row r="35" spans="1:12" ht="23.25" thickBot="1" x14ac:dyDescent="0.3">
      <c r="A35" s="194">
        <v>201302</v>
      </c>
      <c r="B35" s="195" t="s">
        <v>371</v>
      </c>
      <c r="C35" s="195" t="s">
        <v>372</v>
      </c>
      <c r="D35" s="194">
        <v>22</v>
      </c>
      <c r="E35" s="194">
        <v>22</v>
      </c>
      <c r="F35" s="194">
        <v>100</v>
      </c>
      <c r="G35" s="194">
        <v>0</v>
      </c>
      <c r="H35" s="194">
        <v>0</v>
      </c>
      <c r="I35" s="194">
        <v>100</v>
      </c>
      <c r="J35" s="194">
        <v>0</v>
      </c>
      <c r="K35" s="194">
        <v>2</v>
      </c>
      <c r="L35" s="196">
        <v>3.755555555555556</v>
      </c>
    </row>
    <row r="36" spans="1:12" ht="15.75" thickBot="1" x14ac:dyDescent="0.3">
      <c r="A36" s="191">
        <v>201302</v>
      </c>
      <c r="B36" s="192" t="s">
        <v>381</v>
      </c>
      <c r="C36" s="192" t="s">
        <v>382</v>
      </c>
      <c r="D36" s="191">
        <v>1</v>
      </c>
      <c r="E36" s="191">
        <v>1</v>
      </c>
      <c r="F36" s="191">
        <v>100</v>
      </c>
      <c r="G36" s="191">
        <v>0</v>
      </c>
      <c r="H36" s="191">
        <v>0</v>
      </c>
      <c r="I36" s="191">
        <v>100</v>
      </c>
      <c r="J36" s="191">
        <v>0</v>
      </c>
      <c r="K36" s="191">
        <v>0</v>
      </c>
      <c r="L36" s="193">
        <v>3.9583333333333335</v>
      </c>
    </row>
    <row r="37" spans="1:12" ht="23.25" thickBot="1" x14ac:dyDescent="0.3">
      <c r="A37" s="194">
        <v>201302</v>
      </c>
      <c r="B37" s="195" t="s">
        <v>373</v>
      </c>
      <c r="C37" s="195" t="s">
        <v>374</v>
      </c>
      <c r="D37" s="194">
        <v>24</v>
      </c>
      <c r="E37" s="194">
        <v>23</v>
      </c>
      <c r="F37" s="194">
        <v>96</v>
      </c>
      <c r="G37" s="194">
        <v>1</v>
      </c>
      <c r="H37" s="194">
        <v>4</v>
      </c>
      <c r="I37" s="194">
        <v>100</v>
      </c>
      <c r="J37" s="194">
        <v>0</v>
      </c>
      <c r="K37" s="194">
        <v>1</v>
      </c>
      <c r="L37" s="196">
        <v>3.7111111111111108</v>
      </c>
    </row>
    <row r="38" spans="1:12" ht="15.75" thickBot="1" x14ac:dyDescent="0.3">
      <c r="A38" s="191">
        <v>201302</v>
      </c>
      <c r="B38" s="192" t="s">
        <v>401</v>
      </c>
      <c r="C38" s="192" t="s">
        <v>402</v>
      </c>
      <c r="D38" s="191">
        <v>1</v>
      </c>
      <c r="E38" s="191">
        <v>0</v>
      </c>
      <c r="F38" s="191">
        <v>0</v>
      </c>
      <c r="G38" s="191">
        <v>1</v>
      </c>
      <c r="H38" s="191">
        <v>100</v>
      </c>
      <c r="I38" s="191">
        <v>100</v>
      </c>
      <c r="J38" s="191">
        <v>0</v>
      </c>
      <c r="K38" s="191">
        <v>0</v>
      </c>
      <c r="L38" s="193">
        <v>3.125</v>
      </c>
    </row>
    <row r="39" spans="1:12" ht="45.75" thickBot="1" x14ac:dyDescent="0.3">
      <c r="A39" s="194">
        <v>201302</v>
      </c>
      <c r="B39" s="195" t="s">
        <v>375</v>
      </c>
      <c r="C39" s="195" t="s">
        <v>376</v>
      </c>
      <c r="D39" s="194">
        <v>22</v>
      </c>
      <c r="E39" s="194">
        <v>21</v>
      </c>
      <c r="F39" s="194">
        <v>95</v>
      </c>
      <c r="G39" s="194">
        <v>1</v>
      </c>
      <c r="H39" s="194">
        <v>5</v>
      </c>
      <c r="I39" s="194">
        <v>100</v>
      </c>
      <c r="J39" s="194">
        <v>0</v>
      </c>
      <c r="K39" s="194">
        <v>0</v>
      </c>
      <c r="L39" s="196">
        <v>3.6680555555555556</v>
      </c>
    </row>
    <row r="40" spans="1:12" ht="34.5" thickBot="1" x14ac:dyDescent="0.3">
      <c r="A40" s="191">
        <v>201302</v>
      </c>
      <c r="B40" s="192" t="s">
        <v>377</v>
      </c>
      <c r="C40" s="192" t="s">
        <v>378</v>
      </c>
      <c r="D40" s="191">
        <v>25</v>
      </c>
      <c r="E40" s="191">
        <v>18</v>
      </c>
      <c r="F40" s="191">
        <v>72</v>
      </c>
      <c r="G40" s="191">
        <v>4</v>
      </c>
      <c r="H40" s="191">
        <v>16</v>
      </c>
      <c r="I40" s="191">
        <v>88</v>
      </c>
      <c r="J40" s="191">
        <v>12</v>
      </c>
      <c r="K40" s="191">
        <v>3</v>
      </c>
      <c r="L40" s="193">
        <v>2.8756944444444446</v>
      </c>
    </row>
    <row r="41" spans="1:12" ht="45.75" thickBot="1" x14ac:dyDescent="0.3">
      <c r="A41" s="194">
        <v>201302</v>
      </c>
      <c r="B41" s="195" t="s">
        <v>403</v>
      </c>
      <c r="C41" s="195" t="s">
        <v>404</v>
      </c>
      <c r="D41" s="194">
        <v>3</v>
      </c>
      <c r="E41" s="194">
        <v>3</v>
      </c>
      <c r="F41" s="194">
        <v>100</v>
      </c>
      <c r="G41" s="194">
        <v>0</v>
      </c>
      <c r="H41" s="194">
        <v>0</v>
      </c>
      <c r="I41" s="194">
        <v>100</v>
      </c>
      <c r="J41" s="194">
        <v>0</v>
      </c>
      <c r="K41" s="194">
        <v>0</v>
      </c>
      <c r="L41" s="196">
        <v>3.625</v>
      </c>
    </row>
    <row r="42" spans="1:12" ht="34.5" thickBot="1" x14ac:dyDescent="0.3">
      <c r="A42" s="191">
        <v>201302</v>
      </c>
      <c r="B42" s="192" t="s">
        <v>405</v>
      </c>
      <c r="C42" s="192" t="s">
        <v>406</v>
      </c>
      <c r="D42" s="191">
        <v>3</v>
      </c>
      <c r="E42" s="191">
        <v>3</v>
      </c>
      <c r="F42" s="191">
        <v>100</v>
      </c>
      <c r="G42" s="191">
        <v>0</v>
      </c>
      <c r="H42" s="191">
        <v>0</v>
      </c>
      <c r="I42" s="191">
        <v>100</v>
      </c>
      <c r="J42" s="191">
        <v>0</v>
      </c>
      <c r="K42" s="191">
        <v>0</v>
      </c>
      <c r="L42" s="193">
        <v>3.9187499999999997</v>
      </c>
    </row>
    <row r="43" spans="1:12" ht="23.25" thickBot="1" x14ac:dyDescent="0.3">
      <c r="A43" s="194">
        <v>201302</v>
      </c>
      <c r="B43" s="195" t="s">
        <v>407</v>
      </c>
      <c r="C43" s="195" t="s">
        <v>408</v>
      </c>
      <c r="D43" s="194">
        <v>3</v>
      </c>
      <c r="E43" s="194">
        <v>1</v>
      </c>
      <c r="F43" s="194">
        <v>33</v>
      </c>
      <c r="G43" s="194">
        <v>0</v>
      </c>
      <c r="H43" s="194">
        <v>0</v>
      </c>
      <c r="I43" s="194">
        <v>33</v>
      </c>
      <c r="J43" s="194">
        <v>67</v>
      </c>
      <c r="K43" s="194">
        <v>1</v>
      </c>
      <c r="L43" s="198">
        <v>0.9604166666666667</v>
      </c>
    </row>
    <row r="44" spans="1:12" ht="45.75" thickBot="1" x14ac:dyDescent="0.3">
      <c r="A44" s="191">
        <v>201302</v>
      </c>
      <c r="B44" s="192" t="s">
        <v>409</v>
      </c>
      <c r="C44" s="192" t="s">
        <v>410</v>
      </c>
      <c r="D44" s="191">
        <v>5</v>
      </c>
      <c r="E44" s="191">
        <v>4</v>
      </c>
      <c r="F44" s="191">
        <v>80</v>
      </c>
      <c r="G44" s="191">
        <v>1</v>
      </c>
      <c r="H44" s="191">
        <v>20</v>
      </c>
      <c r="I44" s="191">
        <v>100</v>
      </c>
      <c r="J44" s="191">
        <v>0</v>
      </c>
      <c r="K44" s="191">
        <v>2</v>
      </c>
      <c r="L44" s="193">
        <v>3.3763888888888887</v>
      </c>
    </row>
    <row r="45" spans="1:12" ht="15.75" thickBot="1" x14ac:dyDescent="0.3">
      <c r="A45" s="194">
        <v>201302</v>
      </c>
      <c r="B45" s="195" t="s">
        <v>393</v>
      </c>
      <c r="C45" s="195" t="s">
        <v>394</v>
      </c>
      <c r="D45" s="194">
        <v>2</v>
      </c>
      <c r="E45" s="194">
        <v>2</v>
      </c>
      <c r="F45" s="194">
        <v>100</v>
      </c>
      <c r="G45" s="194">
        <v>0</v>
      </c>
      <c r="H45" s="194">
        <v>0</v>
      </c>
      <c r="I45" s="194">
        <v>100</v>
      </c>
      <c r="J45" s="194">
        <v>0</v>
      </c>
      <c r="K45" s="194">
        <v>0</v>
      </c>
      <c r="L45" s="196">
        <v>3.7916666666666665</v>
      </c>
    </row>
    <row r="46" spans="1:12" ht="23.25" thickBot="1" x14ac:dyDescent="0.3">
      <c r="A46" s="191">
        <v>201401</v>
      </c>
      <c r="B46" s="192" t="s">
        <v>411</v>
      </c>
      <c r="C46" s="192" t="s">
        <v>412</v>
      </c>
      <c r="D46" s="191">
        <v>1</v>
      </c>
      <c r="E46" s="191">
        <v>1</v>
      </c>
      <c r="F46" s="191">
        <v>100</v>
      </c>
      <c r="G46" s="191">
        <v>0</v>
      </c>
      <c r="H46" s="191">
        <v>0</v>
      </c>
      <c r="I46" s="191">
        <v>100</v>
      </c>
      <c r="J46" s="191">
        <v>0</v>
      </c>
      <c r="K46" s="191">
        <v>0</v>
      </c>
      <c r="L46" s="193">
        <v>3.3333333333333335</v>
      </c>
    </row>
    <row r="47" spans="1:12" ht="23.25" thickBot="1" x14ac:dyDescent="0.3">
      <c r="A47" s="194">
        <v>201401</v>
      </c>
      <c r="B47" s="195" t="s">
        <v>395</v>
      </c>
      <c r="C47" s="195" t="s">
        <v>396</v>
      </c>
      <c r="D47" s="194">
        <v>4</v>
      </c>
      <c r="E47" s="194">
        <v>3</v>
      </c>
      <c r="F47" s="194">
        <v>75</v>
      </c>
      <c r="G47" s="194">
        <v>1</v>
      </c>
      <c r="H47" s="194">
        <v>25</v>
      </c>
      <c r="I47" s="194">
        <v>100</v>
      </c>
      <c r="J47" s="194">
        <v>0</v>
      </c>
      <c r="K47" s="194">
        <v>0</v>
      </c>
      <c r="L47" s="196">
        <v>3.4604166666666667</v>
      </c>
    </row>
    <row r="48" spans="1:12" ht="23.25" thickBot="1" x14ac:dyDescent="0.3">
      <c r="A48" s="191">
        <v>201401</v>
      </c>
      <c r="B48" s="192" t="s">
        <v>379</v>
      </c>
      <c r="C48" s="192" t="s">
        <v>380</v>
      </c>
      <c r="D48" s="191">
        <v>21</v>
      </c>
      <c r="E48" s="191">
        <v>19</v>
      </c>
      <c r="F48" s="191">
        <v>90</v>
      </c>
      <c r="G48" s="191">
        <v>2</v>
      </c>
      <c r="H48" s="191">
        <v>10</v>
      </c>
      <c r="I48" s="191">
        <v>100</v>
      </c>
      <c r="J48" s="191">
        <v>0</v>
      </c>
      <c r="K48" s="191">
        <v>2</v>
      </c>
      <c r="L48" s="193">
        <v>3.5868055555555554</v>
      </c>
    </row>
    <row r="49" spans="1:12" ht="23.25" thickBot="1" x14ac:dyDescent="0.3">
      <c r="A49" s="194">
        <v>201401</v>
      </c>
      <c r="B49" s="195" t="s">
        <v>399</v>
      </c>
      <c r="C49" s="195" t="s">
        <v>400</v>
      </c>
      <c r="D49" s="194">
        <v>2</v>
      </c>
      <c r="E49" s="194">
        <v>2</v>
      </c>
      <c r="F49" s="194">
        <v>100</v>
      </c>
      <c r="G49" s="194">
        <v>0</v>
      </c>
      <c r="H49" s="194">
        <v>0</v>
      </c>
      <c r="I49" s="194">
        <v>100</v>
      </c>
      <c r="J49" s="194">
        <v>0</v>
      </c>
      <c r="K49" s="194">
        <v>0</v>
      </c>
      <c r="L49" s="196">
        <v>3.2118055555555554</v>
      </c>
    </row>
    <row r="50" spans="1:12" ht="15.75" thickBot="1" x14ac:dyDescent="0.3">
      <c r="A50" s="191">
        <v>201401</v>
      </c>
      <c r="B50" s="192" t="s">
        <v>367</v>
      </c>
      <c r="C50" s="192" t="s">
        <v>368</v>
      </c>
      <c r="D50" s="191">
        <v>2</v>
      </c>
      <c r="E50" s="191">
        <v>1</v>
      </c>
      <c r="F50" s="191">
        <v>50</v>
      </c>
      <c r="G50" s="191">
        <v>0</v>
      </c>
      <c r="H50" s="191">
        <v>0</v>
      </c>
      <c r="I50" s="191">
        <v>50</v>
      </c>
      <c r="J50" s="191">
        <v>50</v>
      </c>
      <c r="K50" s="191">
        <v>1</v>
      </c>
      <c r="L50" s="193">
        <v>1.4583333333333333</v>
      </c>
    </row>
    <row r="51" spans="1:12" ht="23.25" thickBot="1" x14ac:dyDescent="0.3">
      <c r="A51" s="194">
        <v>201401</v>
      </c>
      <c r="B51" s="195" t="s">
        <v>371</v>
      </c>
      <c r="C51" s="195" t="s">
        <v>372</v>
      </c>
      <c r="D51" s="194">
        <v>2</v>
      </c>
      <c r="E51" s="194">
        <v>2</v>
      </c>
      <c r="F51" s="194">
        <v>100</v>
      </c>
      <c r="G51" s="194">
        <v>0</v>
      </c>
      <c r="H51" s="194">
        <v>0</v>
      </c>
      <c r="I51" s="194">
        <v>100</v>
      </c>
      <c r="J51" s="194">
        <v>0</v>
      </c>
      <c r="K51" s="194">
        <v>0</v>
      </c>
      <c r="L51" s="196">
        <v>3.5451388888888888</v>
      </c>
    </row>
    <row r="52" spans="1:12" ht="15.75" thickBot="1" x14ac:dyDescent="0.3">
      <c r="A52" s="191">
        <v>201401</v>
      </c>
      <c r="B52" s="192" t="s">
        <v>381</v>
      </c>
      <c r="C52" s="192" t="s">
        <v>382</v>
      </c>
      <c r="D52" s="191">
        <v>22</v>
      </c>
      <c r="E52" s="191">
        <v>22</v>
      </c>
      <c r="F52" s="191">
        <v>100</v>
      </c>
      <c r="G52" s="191">
        <v>0</v>
      </c>
      <c r="H52" s="191">
        <v>0</v>
      </c>
      <c r="I52" s="191">
        <v>100</v>
      </c>
      <c r="J52" s="191">
        <v>0</v>
      </c>
      <c r="K52" s="191">
        <v>1</v>
      </c>
      <c r="L52" s="193">
        <v>3.5034722222222219</v>
      </c>
    </row>
    <row r="53" spans="1:12" ht="23.25" thickBot="1" x14ac:dyDescent="0.3">
      <c r="A53" s="194">
        <v>201401</v>
      </c>
      <c r="B53" s="195" t="s">
        <v>383</v>
      </c>
      <c r="C53" s="195" t="s">
        <v>384</v>
      </c>
      <c r="D53" s="194">
        <v>25</v>
      </c>
      <c r="E53" s="194">
        <v>10</v>
      </c>
      <c r="F53" s="194">
        <v>40</v>
      </c>
      <c r="G53" s="194">
        <v>5</v>
      </c>
      <c r="H53" s="194">
        <v>20</v>
      </c>
      <c r="I53" s="194">
        <v>60</v>
      </c>
      <c r="J53" s="194">
        <v>40</v>
      </c>
      <c r="K53" s="194">
        <v>6</v>
      </c>
      <c r="L53" s="196">
        <v>1.9597222222222221</v>
      </c>
    </row>
    <row r="54" spans="1:12" ht="23.25" thickBot="1" x14ac:dyDescent="0.3">
      <c r="A54" s="191">
        <v>201401</v>
      </c>
      <c r="B54" s="192" t="s">
        <v>413</v>
      </c>
      <c r="C54" s="192" t="s">
        <v>414</v>
      </c>
      <c r="D54" s="191">
        <v>1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100</v>
      </c>
      <c r="K54" s="191">
        <v>0</v>
      </c>
      <c r="L54" s="197">
        <v>0</v>
      </c>
    </row>
    <row r="55" spans="1:12" ht="15.75" thickBot="1" x14ac:dyDescent="0.3">
      <c r="A55" s="194">
        <v>201401</v>
      </c>
      <c r="B55" s="195" t="s">
        <v>385</v>
      </c>
      <c r="C55" s="195" t="s">
        <v>386</v>
      </c>
      <c r="D55" s="194">
        <v>22</v>
      </c>
      <c r="E55" s="194">
        <v>22</v>
      </c>
      <c r="F55" s="194">
        <v>100</v>
      </c>
      <c r="G55" s="194">
        <v>0</v>
      </c>
      <c r="H55" s="194">
        <v>0</v>
      </c>
      <c r="I55" s="194">
        <v>100</v>
      </c>
      <c r="J55" s="194">
        <v>0</v>
      </c>
      <c r="K55" s="194">
        <v>0</v>
      </c>
      <c r="L55" s="196">
        <v>3.5006944444444446</v>
      </c>
    </row>
    <row r="56" spans="1:12" ht="34.5" thickBot="1" x14ac:dyDescent="0.3">
      <c r="A56" s="191">
        <v>201401</v>
      </c>
      <c r="B56" s="192" t="s">
        <v>415</v>
      </c>
      <c r="C56" s="192" t="s">
        <v>416</v>
      </c>
      <c r="D56" s="191">
        <v>1</v>
      </c>
      <c r="E56" s="191">
        <v>1</v>
      </c>
      <c r="F56" s="191">
        <v>100</v>
      </c>
      <c r="G56" s="191">
        <v>0</v>
      </c>
      <c r="H56" s="191">
        <v>0</v>
      </c>
      <c r="I56" s="191">
        <v>100</v>
      </c>
      <c r="J56" s="191">
        <v>0</v>
      </c>
      <c r="K56" s="191">
        <v>0</v>
      </c>
      <c r="L56" s="193">
        <v>3.4583333333333335</v>
      </c>
    </row>
    <row r="57" spans="1:12" ht="34.5" thickBot="1" x14ac:dyDescent="0.3">
      <c r="A57" s="194">
        <v>201401</v>
      </c>
      <c r="B57" s="195" t="s">
        <v>387</v>
      </c>
      <c r="C57" s="195" t="s">
        <v>388</v>
      </c>
      <c r="D57" s="194">
        <v>24</v>
      </c>
      <c r="E57" s="194">
        <v>21</v>
      </c>
      <c r="F57" s="194">
        <v>88</v>
      </c>
      <c r="G57" s="194">
        <v>0</v>
      </c>
      <c r="H57" s="194">
        <v>0</v>
      </c>
      <c r="I57" s="194">
        <v>88</v>
      </c>
      <c r="J57" s="194">
        <v>12</v>
      </c>
      <c r="K57" s="194">
        <v>2</v>
      </c>
      <c r="L57" s="196">
        <v>3.0437499999999997</v>
      </c>
    </row>
    <row r="58" spans="1:12" ht="57" thickBot="1" x14ac:dyDescent="0.3">
      <c r="A58" s="191">
        <v>201401</v>
      </c>
      <c r="B58" s="192" t="s">
        <v>417</v>
      </c>
      <c r="C58" s="192" t="s">
        <v>418</v>
      </c>
      <c r="D58" s="191">
        <v>1</v>
      </c>
      <c r="E58" s="191">
        <v>1</v>
      </c>
      <c r="F58" s="191">
        <v>100</v>
      </c>
      <c r="G58" s="191">
        <v>0</v>
      </c>
      <c r="H58" s="191">
        <v>0</v>
      </c>
      <c r="I58" s="191">
        <v>100</v>
      </c>
      <c r="J58" s="191">
        <v>0</v>
      </c>
      <c r="K58" s="191">
        <v>0</v>
      </c>
      <c r="L58" s="193">
        <v>4.166666666666667</v>
      </c>
    </row>
    <row r="59" spans="1:12" ht="23.25" thickBot="1" x14ac:dyDescent="0.3">
      <c r="A59" s="194">
        <v>201401</v>
      </c>
      <c r="B59" s="195" t="s">
        <v>389</v>
      </c>
      <c r="C59" s="195" t="s">
        <v>390</v>
      </c>
      <c r="D59" s="194">
        <v>24</v>
      </c>
      <c r="E59" s="194">
        <v>24</v>
      </c>
      <c r="F59" s="194">
        <v>100</v>
      </c>
      <c r="G59" s="194">
        <v>0</v>
      </c>
      <c r="H59" s="194">
        <v>0</v>
      </c>
      <c r="I59" s="194">
        <v>100</v>
      </c>
      <c r="J59" s="194">
        <v>0</v>
      </c>
      <c r="K59" s="194">
        <v>0</v>
      </c>
      <c r="L59" s="196">
        <v>3.875</v>
      </c>
    </row>
    <row r="60" spans="1:12" ht="45.75" thickBot="1" x14ac:dyDescent="0.3">
      <c r="A60" s="191">
        <v>201401</v>
      </c>
      <c r="B60" s="192" t="s">
        <v>391</v>
      </c>
      <c r="C60" s="192" t="s">
        <v>392</v>
      </c>
      <c r="D60" s="191">
        <v>24</v>
      </c>
      <c r="E60" s="191">
        <v>23</v>
      </c>
      <c r="F60" s="191">
        <v>96</v>
      </c>
      <c r="G60" s="191">
        <v>1</v>
      </c>
      <c r="H60" s="191">
        <v>4</v>
      </c>
      <c r="I60" s="191">
        <v>100</v>
      </c>
      <c r="J60" s="191">
        <v>0</v>
      </c>
      <c r="K60" s="191">
        <v>1</v>
      </c>
      <c r="L60" s="193">
        <v>3.838194444444444</v>
      </c>
    </row>
    <row r="61" spans="1:12" ht="23.25" thickBot="1" x14ac:dyDescent="0.3">
      <c r="A61" s="194">
        <v>201401</v>
      </c>
      <c r="B61" s="195" t="s">
        <v>419</v>
      </c>
      <c r="C61" s="195" t="s">
        <v>420</v>
      </c>
      <c r="D61" s="194">
        <v>3</v>
      </c>
      <c r="E61" s="194">
        <v>0</v>
      </c>
      <c r="F61" s="194">
        <v>0</v>
      </c>
      <c r="G61" s="194">
        <v>2</v>
      </c>
      <c r="H61" s="194">
        <v>67</v>
      </c>
      <c r="I61" s="194">
        <v>67</v>
      </c>
      <c r="J61" s="194">
        <v>33</v>
      </c>
      <c r="K61" s="194">
        <v>1</v>
      </c>
      <c r="L61" s="196">
        <v>2.0020833333333332</v>
      </c>
    </row>
    <row r="62" spans="1:12" ht="57" thickBot="1" x14ac:dyDescent="0.3">
      <c r="A62" s="191">
        <v>201401</v>
      </c>
      <c r="B62" s="192" t="s">
        <v>421</v>
      </c>
      <c r="C62" s="192" t="s">
        <v>422</v>
      </c>
      <c r="D62" s="191">
        <v>3</v>
      </c>
      <c r="E62" s="191">
        <v>3</v>
      </c>
      <c r="F62" s="191">
        <v>100</v>
      </c>
      <c r="G62" s="191">
        <v>0</v>
      </c>
      <c r="H62" s="191">
        <v>0</v>
      </c>
      <c r="I62" s="191">
        <v>100</v>
      </c>
      <c r="J62" s="191">
        <v>0</v>
      </c>
      <c r="K62" s="191">
        <v>0</v>
      </c>
      <c r="L62" s="193">
        <v>3.2520833333333332</v>
      </c>
    </row>
    <row r="63" spans="1:12" ht="23.25" thickBot="1" x14ac:dyDescent="0.3">
      <c r="A63" s="194">
        <v>201401</v>
      </c>
      <c r="B63" s="195" t="s">
        <v>407</v>
      </c>
      <c r="C63" s="195" t="s">
        <v>408</v>
      </c>
      <c r="D63" s="194">
        <v>2</v>
      </c>
      <c r="E63" s="194">
        <v>2</v>
      </c>
      <c r="F63" s="194">
        <v>100</v>
      </c>
      <c r="G63" s="194">
        <v>0</v>
      </c>
      <c r="H63" s="194">
        <v>0</v>
      </c>
      <c r="I63" s="194">
        <v>100</v>
      </c>
      <c r="J63" s="194">
        <v>0</v>
      </c>
      <c r="K63" s="194">
        <v>0</v>
      </c>
      <c r="L63" s="196">
        <v>3.75</v>
      </c>
    </row>
    <row r="64" spans="1:12" ht="23.25" thickBot="1" x14ac:dyDescent="0.3">
      <c r="A64" s="191">
        <v>201401</v>
      </c>
      <c r="B64" s="192" t="s">
        <v>423</v>
      </c>
      <c r="C64" s="192" t="s">
        <v>424</v>
      </c>
      <c r="D64" s="191">
        <v>1</v>
      </c>
      <c r="E64" s="191">
        <v>0</v>
      </c>
      <c r="F64" s="191">
        <v>0</v>
      </c>
      <c r="G64" s="191">
        <v>1</v>
      </c>
      <c r="H64" s="191">
        <v>100</v>
      </c>
      <c r="I64" s="191">
        <v>100</v>
      </c>
      <c r="J64" s="191">
        <v>0</v>
      </c>
      <c r="K64" s="191">
        <v>1</v>
      </c>
      <c r="L64" s="193">
        <v>2.9166666666666665</v>
      </c>
    </row>
    <row r="65" spans="1:12" ht="45.75" thickBot="1" x14ac:dyDescent="0.3">
      <c r="A65" s="194">
        <v>201401</v>
      </c>
      <c r="B65" s="195" t="s">
        <v>409</v>
      </c>
      <c r="C65" s="195" t="s">
        <v>410</v>
      </c>
      <c r="D65" s="194">
        <v>2</v>
      </c>
      <c r="E65" s="194">
        <v>2</v>
      </c>
      <c r="F65" s="194">
        <v>100</v>
      </c>
      <c r="G65" s="194">
        <v>0</v>
      </c>
      <c r="H65" s="194">
        <v>0</v>
      </c>
      <c r="I65" s="194">
        <v>100</v>
      </c>
      <c r="J65" s="194">
        <v>0</v>
      </c>
      <c r="K65" s="194">
        <v>0</v>
      </c>
      <c r="L65" s="196">
        <v>3.3333333333333335</v>
      </c>
    </row>
    <row r="66" spans="1:12" ht="45.75" thickBot="1" x14ac:dyDescent="0.3">
      <c r="A66" s="191">
        <v>201401</v>
      </c>
      <c r="B66" s="192" t="s">
        <v>425</v>
      </c>
      <c r="C66" s="192" t="s">
        <v>426</v>
      </c>
      <c r="D66" s="191">
        <v>2</v>
      </c>
      <c r="E66" s="191">
        <v>1</v>
      </c>
      <c r="F66" s="191">
        <v>50</v>
      </c>
      <c r="G66" s="191">
        <v>1</v>
      </c>
      <c r="H66" s="191">
        <v>50</v>
      </c>
      <c r="I66" s="191">
        <v>100</v>
      </c>
      <c r="J66" s="191">
        <v>0</v>
      </c>
      <c r="K66" s="191">
        <v>1</v>
      </c>
      <c r="L66" s="193">
        <v>3.1666666666666665</v>
      </c>
    </row>
    <row r="67" spans="1:12" ht="15.75" thickBot="1" x14ac:dyDescent="0.3">
      <c r="A67" s="194">
        <v>201401</v>
      </c>
      <c r="B67" s="195" t="s">
        <v>393</v>
      </c>
      <c r="C67" s="195" t="s">
        <v>394</v>
      </c>
      <c r="D67" s="194">
        <v>3</v>
      </c>
      <c r="E67" s="194">
        <v>0</v>
      </c>
      <c r="F67" s="194">
        <v>0</v>
      </c>
      <c r="G67" s="194">
        <v>0</v>
      </c>
      <c r="H67" s="194">
        <v>0</v>
      </c>
      <c r="I67" s="194">
        <v>0</v>
      </c>
      <c r="J67" s="194">
        <v>100</v>
      </c>
      <c r="K67" s="194">
        <v>0</v>
      </c>
      <c r="L67" s="198">
        <v>0</v>
      </c>
    </row>
    <row r="68" spans="1:12" ht="23.25" thickBot="1" x14ac:dyDescent="0.3">
      <c r="A68" s="191">
        <v>201402</v>
      </c>
      <c r="B68" s="192" t="s">
        <v>411</v>
      </c>
      <c r="C68" s="192" t="s">
        <v>412</v>
      </c>
      <c r="D68" s="191">
        <v>2</v>
      </c>
      <c r="E68" s="191">
        <v>1</v>
      </c>
      <c r="F68" s="191">
        <v>50</v>
      </c>
      <c r="G68" s="191">
        <v>0</v>
      </c>
      <c r="H68" s="191">
        <v>0</v>
      </c>
      <c r="I68" s="191">
        <v>50</v>
      </c>
      <c r="J68" s="191">
        <v>50</v>
      </c>
      <c r="K68" s="191">
        <v>0</v>
      </c>
      <c r="L68" s="193">
        <v>1.5833333333333333</v>
      </c>
    </row>
    <row r="69" spans="1:12" ht="23.25" thickBot="1" x14ac:dyDescent="0.3">
      <c r="A69" s="194">
        <v>201402</v>
      </c>
      <c r="B69" s="195" t="s">
        <v>395</v>
      </c>
      <c r="C69" s="195" t="s">
        <v>396</v>
      </c>
      <c r="D69" s="194">
        <v>21</v>
      </c>
      <c r="E69" s="194">
        <v>21</v>
      </c>
      <c r="F69" s="194">
        <v>100</v>
      </c>
      <c r="G69" s="194">
        <v>0</v>
      </c>
      <c r="H69" s="194">
        <v>0</v>
      </c>
      <c r="I69" s="194">
        <v>100</v>
      </c>
      <c r="J69" s="194">
        <v>0</v>
      </c>
      <c r="K69" s="194">
        <v>0</v>
      </c>
      <c r="L69" s="196">
        <v>3.5465277777777775</v>
      </c>
    </row>
    <row r="70" spans="1:12" ht="23.25" thickBot="1" x14ac:dyDescent="0.3">
      <c r="A70" s="191">
        <v>201402</v>
      </c>
      <c r="B70" s="192" t="s">
        <v>365</v>
      </c>
      <c r="C70" s="192" t="s">
        <v>366</v>
      </c>
      <c r="D70" s="191">
        <v>14</v>
      </c>
      <c r="E70" s="191">
        <v>10</v>
      </c>
      <c r="F70" s="191">
        <v>71</v>
      </c>
      <c r="G70" s="191">
        <v>3</v>
      </c>
      <c r="H70" s="191">
        <v>21</v>
      </c>
      <c r="I70" s="191">
        <v>92</v>
      </c>
      <c r="J70" s="191">
        <v>8</v>
      </c>
      <c r="K70" s="191">
        <v>4</v>
      </c>
      <c r="L70" s="193">
        <v>3.0861111111111108</v>
      </c>
    </row>
    <row r="71" spans="1:12" ht="23.25" thickBot="1" x14ac:dyDescent="0.3">
      <c r="A71" s="194">
        <v>201402</v>
      </c>
      <c r="B71" s="195" t="s">
        <v>399</v>
      </c>
      <c r="C71" s="195" t="s">
        <v>400</v>
      </c>
      <c r="D71" s="194">
        <v>22</v>
      </c>
      <c r="E71" s="194">
        <v>19</v>
      </c>
      <c r="F71" s="194">
        <v>86</v>
      </c>
      <c r="G71" s="194">
        <v>1</v>
      </c>
      <c r="H71" s="194">
        <v>5</v>
      </c>
      <c r="I71" s="194">
        <v>91</v>
      </c>
      <c r="J71" s="194">
        <v>9</v>
      </c>
      <c r="K71" s="194">
        <v>1</v>
      </c>
      <c r="L71" s="196">
        <v>3.2118055555555554</v>
      </c>
    </row>
    <row r="72" spans="1:12" ht="15.75" thickBot="1" x14ac:dyDescent="0.3">
      <c r="A72" s="191">
        <v>201402</v>
      </c>
      <c r="B72" s="192" t="s">
        <v>367</v>
      </c>
      <c r="C72" s="192" t="s">
        <v>368</v>
      </c>
      <c r="D72" s="191">
        <v>20</v>
      </c>
      <c r="E72" s="191">
        <v>12</v>
      </c>
      <c r="F72" s="191">
        <v>60</v>
      </c>
      <c r="G72" s="191">
        <v>5</v>
      </c>
      <c r="H72" s="191">
        <v>25</v>
      </c>
      <c r="I72" s="191">
        <v>85</v>
      </c>
      <c r="J72" s="191">
        <v>15</v>
      </c>
      <c r="K72" s="191">
        <v>10</v>
      </c>
      <c r="L72" s="193">
        <v>2.625</v>
      </c>
    </row>
    <row r="73" spans="1:12" ht="15.75" thickBot="1" x14ac:dyDescent="0.3">
      <c r="A73" s="194">
        <v>201402</v>
      </c>
      <c r="B73" s="195" t="s">
        <v>369</v>
      </c>
      <c r="C73" s="195" t="s">
        <v>370</v>
      </c>
      <c r="D73" s="194">
        <v>21</v>
      </c>
      <c r="E73" s="194">
        <v>17</v>
      </c>
      <c r="F73" s="194">
        <v>81</v>
      </c>
      <c r="G73" s="194">
        <v>3</v>
      </c>
      <c r="H73" s="194">
        <v>14</v>
      </c>
      <c r="I73" s="194">
        <v>95</v>
      </c>
      <c r="J73" s="194">
        <v>5</v>
      </c>
      <c r="K73" s="194">
        <v>6</v>
      </c>
      <c r="L73" s="196">
        <v>2.8812500000000001</v>
      </c>
    </row>
    <row r="74" spans="1:12" ht="23.25" thickBot="1" x14ac:dyDescent="0.3">
      <c r="A74" s="191">
        <v>201402</v>
      </c>
      <c r="B74" s="192" t="s">
        <v>371</v>
      </c>
      <c r="C74" s="192" t="s">
        <v>372</v>
      </c>
      <c r="D74" s="191">
        <v>20</v>
      </c>
      <c r="E74" s="191">
        <v>13</v>
      </c>
      <c r="F74" s="191">
        <v>65</v>
      </c>
      <c r="G74" s="191">
        <v>2</v>
      </c>
      <c r="H74" s="191">
        <v>10</v>
      </c>
      <c r="I74" s="191">
        <v>75</v>
      </c>
      <c r="J74" s="191">
        <v>25</v>
      </c>
      <c r="K74" s="191">
        <v>2</v>
      </c>
      <c r="L74" s="193">
        <v>2.75</v>
      </c>
    </row>
    <row r="75" spans="1:12" ht="23.25" thickBot="1" x14ac:dyDescent="0.3">
      <c r="A75" s="194">
        <v>201402</v>
      </c>
      <c r="B75" s="195" t="s">
        <v>373</v>
      </c>
      <c r="C75" s="195" t="s">
        <v>374</v>
      </c>
      <c r="D75" s="194">
        <v>20</v>
      </c>
      <c r="E75" s="194">
        <v>10</v>
      </c>
      <c r="F75" s="194">
        <v>50</v>
      </c>
      <c r="G75" s="194">
        <v>1</v>
      </c>
      <c r="H75" s="194">
        <v>5</v>
      </c>
      <c r="I75" s="194">
        <v>55</v>
      </c>
      <c r="J75" s="194">
        <v>45</v>
      </c>
      <c r="K75" s="194">
        <v>4</v>
      </c>
      <c r="L75" s="196">
        <v>1.7555555555555555</v>
      </c>
    </row>
    <row r="76" spans="1:12" ht="23.25" thickBot="1" x14ac:dyDescent="0.3">
      <c r="A76" s="191">
        <v>201402</v>
      </c>
      <c r="B76" s="192" t="s">
        <v>383</v>
      </c>
      <c r="C76" s="192" t="s">
        <v>384</v>
      </c>
      <c r="D76" s="191">
        <v>11</v>
      </c>
      <c r="E76" s="191">
        <v>11</v>
      </c>
      <c r="F76" s="191">
        <v>100</v>
      </c>
      <c r="G76" s="191">
        <v>0</v>
      </c>
      <c r="H76" s="191">
        <v>0</v>
      </c>
      <c r="I76" s="191">
        <v>100</v>
      </c>
      <c r="J76" s="191">
        <v>0</v>
      </c>
      <c r="K76" s="191">
        <v>0</v>
      </c>
      <c r="L76" s="193">
        <v>3.7562500000000001</v>
      </c>
    </row>
    <row r="77" spans="1:12" ht="15.75" thickBot="1" x14ac:dyDescent="0.3">
      <c r="A77" s="194">
        <v>201402</v>
      </c>
      <c r="B77" s="195" t="s">
        <v>401</v>
      </c>
      <c r="C77" s="195" t="s">
        <v>402</v>
      </c>
      <c r="D77" s="194">
        <v>12</v>
      </c>
      <c r="E77" s="194">
        <v>12</v>
      </c>
      <c r="F77" s="194">
        <v>100</v>
      </c>
      <c r="G77" s="194">
        <v>0</v>
      </c>
      <c r="H77" s="194">
        <v>0</v>
      </c>
      <c r="I77" s="194">
        <v>100</v>
      </c>
      <c r="J77" s="194">
        <v>0</v>
      </c>
      <c r="K77" s="194">
        <v>1</v>
      </c>
      <c r="L77" s="196">
        <v>3.7527777777777778</v>
      </c>
    </row>
    <row r="78" spans="1:12" ht="23.25" thickBot="1" x14ac:dyDescent="0.3">
      <c r="A78" s="191">
        <v>201402</v>
      </c>
      <c r="B78" s="192" t="s">
        <v>413</v>
      </c>
      <c r="C78" s="192" t="s">
        <v>414</v>
      </c>
      <c r="D78" s="191">
        <v>3</v>
      </c>
      <c r="E78" s="191">
        <v>2</v>
      </c>
      <c r="F78" s="191">
        <v>67</v>
      </c>
      <c r="G78" s="191">
        <v>0</v>
      </c>
      <c r="H78" s="191">
        <v>0</v>
      </c>
      <c r="I78" s="191">
        <v>67</v>
      </c>
      <c r="J78" s="191">
        <v>33</v>
      </c>
      <c r="K78" s="191">
        <v>0</v>
      </c>
      <c r="L78" s="193">
        <v>2.4604166666666667</v>
      </c>
    </row>
    <row r="79" spans="1:12" ht="23.25" thickBot="1" x14ac:dyDescent="0.3">
      <c r="A79" s="194">
        <v>201402</v>
      </c>
      <c r="B79" s="195" t="s">
        <v>427</v>
      </c>
      <c r="C79" s="195" t="s">
        <v>428</v>
      </c>
      <c r="D79" s="194">
        <v>3</v>
      </c>
      <c r="E79" s="194">
        <v>3</v>
      </c>
      <c r="F79" s="194">
        <v>100</v>
      </c>
      <c r="G79" s="194">
        <v>0</v>
      </c>
      <c r="H79" s="194">
        <v>0</v>
      </c>
      <c r="I79" s="194">
        <v>100</v>
      </c>
      <c r="J79" s="194">
        <v>0</v>
      </c>
      <c r="K79" s="194">
        <v>2</v>
      </c>
      <c r="L79" s="196">
        <v>3.0437499999999997</v>
      </c>
    </row>
    <row r="80" spans="1:12" ht="23.25" thickBot="1" x14ac:dyDescent="0.3">
      <c r="A80" s="191">
        <v>201402</v>
      </c>
      <c r="B80" s="192" t="s">
        <v>429</v>
      </c>
      <c r="C80" s="192" t="s">
        <v>430</v>
      </c>
      <c r="D80" s="191">
        <v>1</v>
      </c>
      <c r="E80" s="191">
        <v>0</v>
      </c>
      <c r="F80" s="191">
        <v>0</v>
      </c>
      <c r="G80" s="191">
        <v>1</v>
      </c>
      <c r="H80" s="191">
        <v>100</v>
      </c>
      <c r="I80" s="191">
        <v>100</v>
      </c>
      <c r="J80" s="191">
        <v>0</v>
      </c>
      <c r="K80" s="191">
        <v>1</v>
      </c>
      <c r="L80" s="193">
        <v>2.9166666666666665</v>
      </c>
    </row>
    <row r="81" spans="1:12" ht="45.75" thickBot="1" x14ac:dyDescent="0.3">
      <c r="A81" s="194">
        <v>201402</v>
      </c>
      <c r="B81" s="195" t="s">
        <v>431</v>
      </c>
      <c r="C81" s="195" t="s">
        <v>432</v>
      </c>
      <c r="D81" s="194">
        <v>1</v>
      </c>
      <c r="E81" s="194">
        <v>0</v>
      </c>
      <c r="F81" s="194">
        <v>0</v>
      </c>
      <c r="G81" s="194">
        <v>1</v>
      </c>
      <c r="H81" s="194">
        <v>100</v>
      </c>
      <c r="I81" s="194">
        <v>100</v>
      </c>
      <c r="J81" s="194">
        <v>0</v>
      </c>
      <c r="K81" s="194">
        <v>1</v>
      </c>
      <c r="L81" s="196">
        <v>2.9166666666666665</v>
      </c>
    </row>
    <row r="82" spans="1:12" ht="34.5" thickBot="1" x14ac:dyDescent="0.3">
      <c r="A82" s="191">
        <v>201402</v>
      </c>
      <c r="B82" s="192" t="s">
        <v>433</v>
      </c>
      <c r="C82" s="192" t="s">
        <v>434</v>
      </c>
      <c r="D82" s="191">
        <v>3</v>
      </c>
      <c r="E82" s="191">
        <v>3</v>
      </c>
      <c r="F82" s="191">
        <v>100</v>
      </c>
      <c r="G82" s="191">
        <v>0</v>
      </c>
      <c r="H82" s="191">
        <v>0</v>
      </c>
      <c r="I82" s="191">
        <v>100</v>
      </c>
      <c r="J82" s="191">
        <v>0</v>
      </c>
      <c r="K82" s="191">
        <v>0</v>
      </c>
      <c r="L82" s="193">
        <v>3.6687499999999997</v>
      </c>
    </row>
    <row r="83" spans="1:12" ht="15.75" thickBot="1" x14ac:dyDescent="0.3">
      <c r="A83" s="194">
        <v>201402</v>
      </c>
      <c r="B83" s="195" t="s">
        <v>385</v>
      </c>
      <c r="C83" s="195" t="s">
        <v>386</v>
      </c>
      <c r="D83" s="194">
        <v>1</v>
      </c>
      <c r="E83" s="194">
        <v>1</v>
      </c>
      <c r="F83" s="194">
        <v>100</v>
      </c>
      <c r="G83" s="194">
        <v>0</v>
      </c>
      <c r="H83" s="194">
        <v>0</v>
      </c>
      <c r="I83" s="194">
        <v>100</v>
      </c>
      <c r="J83" s="194">
        <v>0</v>
      </c>
      <c r="K83" s="194">
        <v>0</v>
      </c>
      <c r="L83" s="196">
        <v>3.5416666666666665</v>
      </c>
    </row>
    <row r="84" spans="1:12" ht="34.5" thickBot="1" x14ac:dyDescent="0.3">
      <c r="A84" s="191">
        <v>201402</v>
      </c>
      <c r="B84" s="192" t="s">
        <v>415</v>
      </c>
      <c r="C84" s="192" t="s">
        <v>416</v>
      </c>
      <c r="D84" s="191">
        <v>2</v>
      </c>
      <c r="E84" s="191">
        <v>2</v>
      </c>
      <c r="F84" s="191">
        <v>100</v>
      </c>
      <c r="G84" s="191">
        <v>0</v>
      </c>
      <c r="H84" s="191">
        <v>0</v>
      </c>
      <c r="I84" s="191">
        <v>100</v>
      </c>
      <c r="J84" s="191">
        <v>0</v>
      </c>
      <c r="K84" s="191">
        <v>0</v>
      </c>
      <c r="L84" s="193">
        <v>3.6284722222222219</v>
      </c>
    </row>
    <row r="85" spans="1:12" ht="45.75" thickBot="1" x14ac:dyDescent="0.3">
      <c r="A85" s="194">
        <v>201402</v>
      </c>
      <c r="B85" s="195" t="s">
        <v>375</v>
      </c>
      <c r="C85" s="195" t="s">
        <v>376</v>
      </c>
      <c r="D85" s="194">
        <v>21</v>
      </c>
      <c r="E85" s="194">
        <v>21</v>
      </c>
      <c r="F85" s="194">
        <v>100</v>
      </c>
      <c r="G85" s="194">
        <v>0</v>
      </c>
      <c r="H85" s="194">
        <v>0</v>
      </c>
      <c r="I85" s="194">
        <v>100</v>
      </c>
      <c r="J85" s="194">
        <v>0</v>
      </c>
      <c r="K85" s="194">
        <v>1</v>
      </c>
      <c r="L85" s="196">
        <v>3.3777777777777778</v>
      </c>
    </row>
    <row r="86" spans="1:12" ht="34.5" thickBot="1" x14ac:dyDescent="0.3">
      <c r="A86" s="191">
        <v>201402</v>
      </c>
      <c r="B86" s="192" t="s">
        <v>377</v>
      </c>
      <c r="C86" s="192" t="s">
        <v>378</v>
      </c>
      <c r="D86" s="191">
        <v>22</v>
      </c>
      <c r="E86" s="191">
        <v>12</v>
      </c>
      <c r="F86" s="191">
        <v>55</v>
      </c>
      <c r="G86" s="191">
        <v>2</v>
      </c>
      <c r="H86" s="191">
        <v>9</v>
      </c>
      <c r="I86" s="191">
        <v>64</v>
      </c>
      <c r="J86" s="191">
        <v>36</v>
      </c>
      <c r="K86" s="191">
        <v>1</v>
      </c>
      <c r="L86" s="193">
        <v>2.1291666666666669</v>
      </c>
    </row>
    <row r="87" spans="1:12" ht="45.75" thickBot="1" x14ac:dyDescent="0.3">
      <c r="A87" s="194">
        <v>201402</v>
      </c>
      <c r="B87" s="195" t="s">
        <v>403</v>
      </c>
      <c r="C87" s="195" t="s">
        <v>404</v>
      </c>
      <c r="D87" s="194">
        <v>24</v>
      </c>
      <c r="E87" s="194">
        <v>22</v>
      </c>
      <c r="F87" s="194">
        <v>92</v>
      </c>
      <c r="G87" s="194">
        <v>2</v>
      </c>
      <c r="H87" s="194">
        <v>8</v>
      </c>
      <c r="I87" s="194">
        <v>100</v>
      </c>
      <c r="J87" s="194">
        <v>0</v>
      </c>
      <c r="K87" s="194">
        <v>0</v>
      </c>
      <c r="L87" s="196">
        <v>3.7527777777777778</v>
      </c>
    </row>
    <row r="88" spans="1:12" ht="34.5" thickBot="1" x14ac:dyDescent="0.3">
      <c r="A88" s="191">
        <v>201402</v>
      </c>
      <c r="B88" s="192" t="s">
        <v>405</v>
      </c>
      <c r="C88" s="192" t="s">
        <v>406</v>
      </c>
      <c r="D88" s="191">
        <v>24</v>
      </c>
      <c r="E88" s="191">
        <v>24</v>
      </c>
      <c r="F88" s="191">
        <v>100</v>
      </c>
      <c r="G88" s="191">
        <v>0</v>
      </c>
      <c r="H88" s="191">
        <v>0</v>
      </c>
      <c r="I88" s="191">
        <v>100</v>
      </c>
      <c r="J88" s="191">
        <v>0</v>
      </c>
      <c r="K88" s="191">
        <v>0</v>
      </c>
      <c r="L88" s="193">
        <v>3.9583333333333335</v>
      </c>
    </row>
    <row r="89" spans="1:12" ht="45.75" thickBot="1" x14ac:dyDescent="0.3">
      <c r="A89" s="194">
        <v>201402</v>
      </c>
      <c r="B89" s="195" t="s">
        <v>391</v>
      </c>
      <c r="C89" s="195" t="s">
        <v>392</v>
      </c>
      <c r="D89" s="194">
        <v>8</v>
      </c>
      <c r="E89" s="194">
        <v>8</v>
      </c>
      <c r="F89" s="194">
        <v>100</v>
      </c>
      <c r="G89" s="194">
        <v>0</v>
      </c>
      <c r="H89" s="194">
        <v>0</v>
      </c>
      <c r="I89" s="194">
        <v>100</v>
      </c>
      <c r="J89" s="194">
        <v>0</v>
      </c>
      <c r="K89" s="194">
        <v>0</v>
      </c>
      <c r="L89" s="196">
        <v>3.2944444444444443</v>
      </c>
    </row>
    <row r="90" spans="1:12" ht="79.5" thickBot="1" x14ac:dyDescent="0.3">
      <c r="A90" s="191">
        <v>201402</v>
      </c>
      <c r="B90" s="192" t="s">
        <v>435</v>
      </c>
      <c r="C90" s="192" t="s">
        <v>436</v>
      </c>
      <c r="D90" s="191">
        <v>2</v>
      </c>
      <c r="E90" s="191">
        <v>2</v>
      </c>
      <c r="F90" s="191">
        <v>100</v>
      </c>
      <c r="G90" s="191">
        <v>0</v>
      </c>
      <c r="H90" s="191">
        <v>0</v>
      </c>
      <c r="I90" s="191">
        <v>100</v>
      </c>
      <c r="J90" s="191">
        <v>0</v>
      </c>
      <c r="K90" s="191">
        <v>1</v>
      </c>
      <c r="L90" s="193">
        <v>3.125</v>
      </c>
    </row>
    <row r="91" spans="1:12" ht="23.25" thickBot="1" x14ac:dyDescent="0.3">
      <c r="A91" s="194">
        <v>201402</v>
      </c>
      <c r="B91" s="195" t="s">
        <v>419</v>
      </c>
      <c r="C91" s="195" t="s">
        <v>420</v>
      </c>
      <c r="D91" s="194">
        <v>1</v>
      </c>
      <c r="E91" s="194">
        <v>1</v>
      </c>
      <c r="F91" s="194">
        <v>100</v>
      </c>
      <c r="G91" s="194">
        <v>0</v>
      </c>
      <c r="H91" s="194">
        <v>0</v>
      </c>
      <c r="I91" s="194">
        <v>100</v>
      </c>
      <c r="J91" s="194">
        <v>0</v>
      </c>
      <c r="K91" s="194">
        <v>0</v>
      </c>
      <c r="L91" s="196">
        <v>3.75</v>
      </c>
    </row>
    <row r="92" spans="1:12" ht="23.25" thickBot="1" x14ac:dyDescent="0.3">
      <c r="A92" s="191">
        <v>201402</v>
      </c>
      <c r="B92" s="192" t="s">
        <v>407</v>
      </c>
      <c r="C92" s="192" t="s">
        <v>408</v>
      </c>
      <c r="D92" s="191">
        <v>24</v>
      </c>
      <c r="E92" s="191">
        <v>9</v>
      </c>
      <c r="F92" s="191">
        <v>38</v>
      </c>
      <c r="G92" s="191">
        <v>7</v>
      </c>
      <c r="H92" s="191">
        <v>29</v>
      </c>
      <c r="I92" s="191">
        <v>67</v>
      </c>
      <c r="J92" s="191">
        <v>33</v>
      </c>
      <c r="K92" s="191">
        <v>11</v>
      </c>
      <c r="L92" s="193">
        <v>2.0055555555555555</v>
      </c>
    </row>
    <row r="93" spans="1:12" ht="45.75" thickBot="1" x14ac:dyDescent="0.3">
      <c r="A93" s="194">
        <v>201402</v>
      </c>
      <c r="B93" s="195" t="s">
        <v>437</v>
      </c>
      <c r="C93" s="195" t="s">
        <v>438</v>
      </c>
      <c r="D93" s="194">
        <v>2</v>
      </c>
      <c r="E93" s="194">
        <v>1</v>
      </c>
      <c r="F93" s="194">
        <v>50</v>
      </c>
      <c r="G93" s="194">
        <v>0</v>
      </c>
      <c r="H93" s="194">
        <v>0</v>
      </c>
      <c r="I93" s="194">
        <v>50</v>
      </c>
      <c r="J93" s="194">
        <v>50</v>
      </c>
      <c r="K93" s="194">
        <v>0</v>
      </c>
      <c r="L93" s="196">
        <v>1.5416666666666667</v>
      </c>
    </row>
    <row r="94" spans="1:12" ht="23.25" thickBot="1" x14ac:dyDescent="0.3">
      <c r="A94" s="191">
        <v>201402</v>
      </c>
      <c r="B94" s="192" t="s">
        <v>423</v>
      </c>
      <c r="C94" s="192" t="s">
        <v>424</v>
      </c>
      <c r="D94" s="191">
        <v>2</v>
      </c>
      <c r="E94" s="191">
        <v>1</v>
      </c>
      <c r="F94" s="191">
        <v>50</v>
      </c>
      <c r="G94" s="191">
        <v>1</v>
      </c>
      <c r="H94" s="191">
        <v>50</v>
      </c>
      <c r="I94" s="191">
        <v>100</v>
      </c>
      <c r="J94" s="191">
        <v>0</v>
      </c>
      <c r="K94" s="191">
        <v>1</v>
      </c>
      <c r="L94" s="193">
        <v>3.0034722222222219</v>
      </c>
    </row>
    <row r="95" spans="1:12" ht="45.75" thickBot="1" x14ac:dyDescent="0.3">
      <c r="A95" s="194">
        <v>201402</v>
      </c>
      <c r="B95" s="195" t="s">
        <v>409</v>
      </c>
      <c r="C95" s="195" t="s">
        <v>410</v>
      </c>
      <c r="D95" s="194">
        <v>20</v>
      </c>
      <c r="E95" s="194">
        <v>17</v>
      </c>
      <c r="F95" s="194">
        <v>85</v>
      </c>
      <c r="G95" s="194">
        <v>3</v>
      </c>
      <c r="H95" s="194">
        <v>15</v>
      </c>
      <c r="I95" s="194">
        <v>100</v>
      </c>
      <c r="J95" s="194">
        <v>0</v>
      </c>
      <c r="K95" s="194">
        <v>1</v>
      </c>
      <c r="L95" s="196">
        <v>3.5895833333333336</v>
      </c>
    </row>
    <row r="96" spans="1:12" ht="15.75" thickBot="1" x14ac:dyDescent="0.3">
      <c r="A96" s="191">
        <v>201402</v>
      </c>
      <c r="B96" s="192" t="s">
        <v>393</v>
      </c>
      <c r="C96" s="192" t="s">
        <v>394</v>
      </c>
      <c r="D96" s="191">
        <v>2</v>
      </c>
      <c r="E96" s="191">
        <v>1</v>
      </c>
      <c r="F96" s="191">
        <v>50</v>
      </c>
      <c r="G96" s="191">
        <v>1</v>
      </c>
      <c r="H96" s="191">
        <v>50</v>
      </c>
      <c r="I96" s="191">
        <v>100</v>
      </c>
      <c r="J96" s="191">
        <v>0</v>
      </c>
      <c r="K96" s="191">
        <v>0</v>
      </c>
      <c r="L96" s="193">
        <v>3.1701388888888888</v>
      </c>
    </row>
    <row r="97" spans="1:12" ht="23.25" thickBot="1" x14ac:dyDescent="0.3">
      <c r="A97" s="194">
        <v>201501</v>
      </c>
      <c r="B97" s="195" t="s">
        <v>411</v>
      </c>
      <c r="C97" s="195" t="s">
        <v>412</v>
      </c>
      <c r="D97" s="194">
        <v>27</v>
      </c>
      <c r="E97" s="194">
        <v>23</v>
      </c>
      <c r="F97" s="194">
        <v>85</v>
      </c>
      <c r="G97" s="194">
        <v>2</v>
      </c>
      <c r="H97" s="194">
        <v>7</v>
      </c>
      <c r="I97" s="194">
        <v>92</v>
      </c>
      <c r="J97" s="194">
        <v>8</v>
      </c>
      <c r="K97" s="194">
        <v>0</v>
      </c>
      <c r="L97" s="196">
        <v>3.213194444444444</v>
      </c>
    </row>
    <row r="98" spans="1:12" ht="23.25" thickBot="1" x14ac:dyDescent="0.3">
      <c r="A98" s="191">
        <v>201501</v>
      </c>
      <c r="B98" s="192" t="s">
        <v>439</v>
      </c>
      <c r="C98" s="192" t="s">
        <v>440</v>
      </c>
      <c r="D98" s="191">
        <v>3</v>
      </c>
      <c r="E98" s="191">
        <v>1</v>
      </c>
      <c r="F98" s="191">
        <v>33</v>
      </c>
      <c r="G98" s="191">
        <v>0</v>
      </c>
      <c r="H98" s="191">
        <v>0</v>
      </c>
      <c r="I98" s="191">
        <v>33</v>
      </c>
      <c r="J98" s="191">
        <v>67</v>
      </c>
      <c r="K98" s="191">
        <v>0</v>
      </c>
      <c r="L98" s="193">
        <v>1.1666666666666667</v>
      </c>
    </row>
    <row r="99" spans="1:12" ht="23.25" thickBot="1" x14ac:dyDescent="0.3">
      <c r="A99" s="194">
        <v>201501</v>
      </c>
      <c r="B99" s="195" t="s">
        <v>395</v>
      </c>
      <c r="C99" s="195" t="s">
        <v>396</v>
      </c>
      <c r="D99" s="194">
        <v>10</v>
      </c>
      <c r="E99" s="194">
        <v>4</v>
      </c>
      <c r="F99" s="194">
        <v>40</v>
      </c>
      <c r="G99" s="194">
        <v>3</v>
      </c>
      <c r="H99" s="194">
        <v>30</v>
      </c>
      <c r="I99" s="194">
        <v>70</v>
      </c>
      <c r="J99" s="194">
        <v>30</v>
      </c>
      <c r="K99" s="194">
        <v>0</v>
      </c>
      <c r="L99" s="196">
        <v>2.4166666666666665</v>
      </c>
    </row>
    <row r="100" spans="1:12" ht="23.25" thickBot="1" x14ac:dyDescent="0.3">
      <c r="A100" s="191">
        <v>201501</v>
      </c>
      <c r="B100" s="192" t="s">
        <v>365</v>
      </c>
      <c r="C100" s="192" t="s">
        <v>366</v>
      </c>
      <c r="D100" s="191">
        <v>6</v>
      </c>
      <c r="E100" s="191">
        <v>3</v>
      </c>
      <c r="F100" s="191">
        <v>50</v>
      </c>
      <c r="G100" s="191">
        <v>2</v>
      </c>
      <c r="H100" s="191">
        <v>33</v>
      </c>
      <c r="I100" s="191">
        <v>83</v>
      </c>
      <c r="J100" s="191">
        <v>17</v>
      </c>
      <c r="K100" s="191">
        <v>2</v>
      </c>
      <c r="L100" s="193">
        <v>2.8763888888888887</v>
      </c>
    </row>
    <row r="101" spans="1:12" ht="23.25" thickBot="1" x14ac:dyDescent="0.3">
      <c r="A101" s="194">
        <v>201501</v>
      </c>
      <c r="B101" s="195" t="s">
        <v>379</v>
      </c>
      <c r="C101" s="195" t="s">
        <v>380</v>
      </c>
      <c r="D101" s="194">
        <v>13</v>
      </c>
      <c r="E101" s="194">
        <v>11</v>
      </c>
      <c r="F101" s="194">
        <v>85</v>
      </c>
      <c r="G101" s="194">
        <v>2</v>
      </c>
      <c r="H101" s="194">
        <v>15</v>
      </c>
      <c r="I101" s="194">
        <v>100</v>
      </c>
      <c r="J101" s="194">
        <v>0</v>
      </c>
      <c r="K101" s="194">
        <v>1</v>
      </c>
      <c r="L101" s="196">
        <v>3.7145833333333336</v>
      </c>
    </row>
    <row r="102" spans="1:12" ht="23.25" thickBot="1" x14ac:dyDescent="0.3">
      <c r="A102" s="191">
        <v>201501</v>
      </c>
      <c r="B102" s="192" t="s">
        <v>399</v>
      </c>
      <c r="C102" s="192" t="s">
        <v>400</v>
      </c>
      <c r="D102" s="191">
        <v>2</v>
      </c>
      <c r="E102" s="191">
        <v>2</v>
      </c>
      <c r="F102" s="191">
        <v>100</v>
      </c>
      <c r="G102" s="191">
        <v>0</v>
      </c>
      <c r="H102" s="191">
        <v>0</v>
      </c>
      <c r="I102" s="191">
        <v>100</v>
      </c>
      <c r="J102" s="191">
        <v>0</v>
      </c>
      <c r="K102" s="191">
        <v>0</v>
      </c>
      <c r="L102" s="193">
        <v>3.4201388888888888</v>
      </c>
    </row>
    <row r="103" spans="1:12" ht="15.75" thickBot="1" x14ac:dyDescent="0.3">
      <c r="A103" s="194">
        <v>201501</v>
      </c>
      <c r="B103" s="195" t="s">
        <v>367</v>
      </c>
      <c r="C103" s="195" t="s">
        <v>368</v>
      </c>
      <c r="D103" s="194">
        <v>1</v>
      </c>
      <c r="E103" s="194">
        <v>1</v>
      </c>
      <c r="F103" s="194">
        <v>100</v>
      </c>
      <c r="G103" s="194">
        <v>0</v>
      </c>
      <c r="H103" s="194">
        <v>0</v>
      </c>
      <c r="I103" s="194">
        <v>100</v>
      </c>
      <c r="J103" s="194">
        <v>0</v>
      </c>
      <c r="K103" s="194">
        <v>0</v>
      </c>
      <c r="L103" s="196">
        <v>3.0416666666666665</v>
      </c>
    </row>
    <row r="104" spans="1:12" ht="23.25" thickBot="1" x14ac:dyDescent="0.3">
      <c r="A104" s="191">
        <v>201501</v>
      </c>
      <c r="B104" s="192" t="s">
        <v>371</v>
      </c>
      <c r="C104" s="192" t="s">
        <v>372</v>
      </c>
      <c r="D104" s="191">
        <v>5</v>
      </c>
      <c r="E104" s="191">
        <v>5</v>
      </c>
      <c r="F104" s="191">
        <v>100</v>
      </c>
      <c r="G104" s="191">
        <v>0</v>
      </c>
      <c r="H104" s="191">
        <v>0</v>
      </c>
      <c r="I104" s="191">
        <v>100</v>
      </c>
      <c r="J104" s="191">
        <v>0</v>
      </c>
      <c r="K104" s="191">
        <v>0</v>
      </c>
      <c r="L104" s="193">
        <v>3.213888888888889</v>
      </c>
    </row>
    <row r="105" spans="1:12" ht="15.75" thickBot="1" x14ac:dyDescent="0.3">
      <c r="A105" s="194">
        <v>201501</v>
      </c>
      <c r="B105" s="195" t="s">
        <v>381</v>
      </c>
      <c r="C105" s="195" t="s">
        <v>382</v>
      </c>
      <c r="D105" s="194">
        <v>20</v>
      </c>
      <c r="E105" s="194">
        <v>16</v>
      </c>
      <c r="F105" s="194">
        <v>80</v>
      </c>
      <c r="G105" s="194">
        <v>2</v>
      </c>
      <c r="H105" s="194">
        <v>10</v>
      </c>
      <c r="I105" s="194">
        <v>90</v>
      </c>
      <c r="J105" s="194">
        <v>10</v>
      </c>
      <c r="K105" s="194">
        <v>5</v>
      </c>
      <c r="L105" s="196">
        <v>2.9604166666666667</v>
      </c>
    </row>
    <row r="106" spans="1:12" ht="23.25" thickBot="1" x14ac:dyDescent="0.3">
      <c r="A106" s="191">
        <v>201501</v>
      </c>
      <c r="B106" s="192" t="s">
        <v>373</v>
      </c>
      <c r="C106" s="192" t="s">
        <v>374</v>
      </c>
      <c r="D106" s="191">
        <v>9</v>
      </c>
      <c r="E106" s="191">
        <v>9</v>
      </c>
      <c r="F106" s="191">
        <v>100</v>
      </c>
      <c r="G106" s="191">
        <v>0</v>
      </c>
      <c r="H106" s="191">
        <v>0</v>
      </c>
      <c r="I106" s="191">
        <v>100</v>
      </c>
      <c r="J106" s="191">
        <v>0</v>
      </c>
      <c r="K106" s="191">
        <v>0</v>
      </c>
      <c r="L106" s="193">
        <v>3.25</v>
      </c>
    </row>
    <row r="107" spans="1:12" ht="23.25" thickBot="1" x14ac:dyDescent="0.3">
      <c r="A107" s="194">
        <v>201501</v>
      </c>
      <c r="B107" s="195" t="s">
        <v>383</v>
      </c>
      <c r="C107" s="195" t="s">
        <v>384</v>
      </c>
      <c r="D107" s="194">
        <v>11</v>
      </c>
      <c r="E107" s="194">
        <v>11</v>
      </c>
      <c r="F107" s="194">
        <v>100</v>
      </c>
      <c r="G107" s="194">
        <v>0</v>
      </c>
      <c r="H107" s="194">
        <v>0</v>
      </c>
      <c r="I107" s="194">
        <v>100</v>
      </c>
      <c r="J107" s="194">
        <v>0</v>
      </c>
      <c r="K107" s="194">
        <v>0</v>
      </c>
      <c r="L107" s="196">
        <v>3.5479166666666671</v>
      </c>
    </row>
    <row r="108" spans="1:12" ht="15.75" thickBot="1" x14ac:dyDescent="0.3">
      <c r="A108" s="191">
        <v>201501</v>
      </c>
      <c r="B108" s="192" t="s">
        <v>401</v>
      </c>
      <c r="C108" s="192" t="s">
        <v>402</v>
      </c>
      <c r="D108" s="191">
        <v>14</v>
      </c>
      <c r="E108" s="191">
        <v>9</v>
      </c>
      <c r="F108" s="191">
        <v>64</v>
      </c>
      <c r="G108" s="191">
        <v>4</v>
      </c>
      <c r="H108" s="191">
        <v>29</v>
      </c>
      <c r="I108" s="191">
        <v>93</v>
      </c>
      <c r="J108" s="191">
        <v>7</v>
      </c>
      <c r="K108" s="191">
        <v>6</v>
      </c>
      <c r="L108" s="193">
        <v>2.9590277777777776</v>
      </c>
    </row>
    <row r="109" spans="1:12" ht="15.75" thickBot="1" x14ac:dyDescent="0.3">
      <c r="A109" s="194">
        <v>201501</v>
      </c>
      <c r="B109" s="195" t="s">
        <v>441</v>
      </c>
      <c r="C109" s="195" t="s">
        <v>442</v>
      </c>
      <c r="D109" s="194">
        <v>1</v>
      </c>
      <c r="E109" s="194">
        <v>1</v>
      </c>
      <c r="F109" s="194">
        <v>100</v>
      </c>
      <c r="G109" s="194">
        <v>0</v>
      </c>
      <c r="H109" s="194">
        <v>0</v>
      </c>
      <c r="I109" s="194">
        <v>100</v>
      </c>
      <c r="J109" s="194">
        <v>0</v>
      </c>
      <c r="K109" s="194">
        <v>0</v>
      </c>
      <c r="L109" s="196">
        <v>3.3333333333333335</v>
      </c>
    </row>
    <row r="110" spans="1:12" ht="23.25" thickBot="1" x14ac:dyDescent="0.3">
      <c r="A110" s="191">
        <v>201501</v>
      </c>
      <c r="B110" s="192" t="s">
        <v>413</v>
      </c>
      <c r="C110" s="192" t="s">
        <v>414</v>
      </c>
      <c r="D110" s="191">
        <v>15</v>
      </c>
      <c r="E110" s="191">
        <v>13</v>
      </c>
      <c r="F110" s="191">
        <v>87</v>
      </c>
      <c r="G110" s="191">
        <v>1</v>
      </c>
      <c r="H110" s="191">
        <v>7</v>
      </c>
      <c r="I110" s="191">
        <v>94</v>
      </c>
      <c r="J110" s="191">
        <v>6</v>
      </c>
      <c r="K110" s="191">
        <v>1</v>
      </c>
      <c r="L110" s="193">
        <v>3.4187499999999997</v>
      </c>
    </row>
    <row r="111" spans="1:12" ht="34.5" thickBot="1" x14ac:dyDescent="0.3">
      <c r="A111" s="194">
        <v>201501</v>
      </c>
      <c r="B111" s="195" t="s">
        <v>443</v>
      </c>
      <c r="C111" s="195" t="s">
        <v>444</v>
      </c>
      <c r="D111" s="194">
        <v>1</v>
      </c>
      <c r="E111" s="194">
        <v>0</v>
      </c>
      <c r="F111" s="194">
        <v>0</v>
      </c>
      <c r="G111" s="194">
        <v>1</v>
      </c>
      <c r="H111" s="194">
        <v>100</v>
      </c>
      <c r="I111" s="194">
        <v>100</v>
      </c>
      <c r="J111" s="194">
        <v>0</v>
      </c>
      <c r="K111" s="194">
        <v>1</v>
      </c>
      <c r="L111" s="196">
        <v>2.9166666666666665</v>
      </c>
    </row>
    <row r="112" spans="1:12" ht="23.25" thickBot="1" x14ac:dyDescent="0.3">
      <c r="A112" s="191">
        <v>201501</v>
      </c>
      <c r="B112" s="192" t="s">
        <v>445</v>
      </c>
      <c r="C112" s="192" t="s">
        <v>446</v>
      </c>
      <c r="D112" s="191">
        <v>3</v>
      </c>
      <c r="E112" s="191">
        <v>3</v>
      </c>
      <c r="F112" s="191">
        <v>100</v>
      </c>
      <c r="G112" s="191">
        <v>0</v>
      </c>
      <c r="H112" s="191">
        <v>0</v>
      </c>
      <c r="I112" s="191">
        <v>100</v>
      </c>
      <c r="J112" s="191">
        <v>0</v>
      </c>
      <c r="K112" s="191">
        <v>0</v>
      </c>
      <c r="L112" s="193">
        <v>3.75</v>
      </c>
    </row>
    <row r="113" spans="1:12" ht="34.5" thickBot="1" x14ac:dyDescent="0.3">
      <c r="A113" s="194">
        <v>201501</v>
      </c>
      <c r="B113" s="195" t="s">
        <v>447</v>
      </c>
      <c r="C113" s="195" t="s">
        <v>448</v>
      </c>
      <c r="D113" s="194">
        <v>2</v>
      </c>
      <c r="E113" s="194">
        <v>2</v>
      </c>
      <c r="F113" s="194">
        <v>100</v>
      </c>
      <c r="G113" s="194">
        <v>0</v>
      </c>
      <c r="H113" s="194">
        <v>0</v>
      </c>
      <c r="I113" s="194">
        <v>100</v>
      </c>
      <c r="J113" s="194">
        <v>0</v>
      </c>
      <c r="K113" s="194">
        <v>0</v>
      </c>
      <c r="L113" s="196">
        <v>3.9583333333333335</v>
      </c>
    </row>
    <row r="114" spans="1:12" ht="23.25" thickBot="1" x14ac:dyDescent="0.3">
      <c r="A114" s="191">
        <v>201501</v>
      </c>
      <c r="B114" s="192" t="s">
        <v>429</v>
      </c>
      <c r="C114" s="192" t="s">
        <v>430</v>
      </c>
      <c r="D114" s="191">
        <v>1</v>
      </c>
      <c r="E114" s="191">
        <v>1</v>
      </c>
      <c r="F114" s="191">
        <v>100</v>
      </c>
      <c r="G114" s="191">
        <v>0</v>
      </c>
      <c r="H114" s="191">
        <v>0</v>
      </c>
      <c r="I114" s="191">
        <v>100</v>
      </c>
      <c r="J114" s="191">
        <v>0</v>
      </c>
      <c r="K114" s="191">
        <v>0</v>
      </c>
      <c r="L114" s="193">
        <v>3.5</v>
      </c>
    </row>
    <row r="115" spans="1:12" ht="23.25" thickBot="1" x14ac:dyDescent="0.3">
      <c r="A115" s="194">
        <v>201501</v>
      </c>
      <c r="B115" s="195" t="s">
        <v>449</v>
      </c>
      <c r="C115" s="195" t="s">
        <v>450</v>
      </c>
      <c r="D115" s="194">
        <v>3</v>
      </c>
      <c r="E115" s="194">
        <v>2</v>
      </c>
      <c r="F115" s="194">
        <v>67</v>
      </c>
      <c r="G115" s="194">
        <v>0</v>
      </c>
      <c r="H115" s="194">
        <v>0</v>
      </c>
      <c r="I115" s="194">
        <v>67</v>
      </c>
      <c r="J115" s="194">
        <v>33</v>
      </c>
      <c r="K115" s="194">
        <v>0</v>
      </c>
      <c r="L115" s="196">
        <v>2.625</v>
      </c>
    </row>
    <row r="116" spans="1:12" ht="15.75" thickBot="1" x14ac:dyDescent="0.3">
      <c r="A116" s="191">
        <v>201501</v>
      </c>
      <c r="B116" s="192" t="s">
        <v>385</v>
      </c>
      <c r="C116" s="192" t="s">
        <v>386</v>
      </c>
      <c r="D116" s="191">
        <v>17</v>
      </c>
      <c r="E116" s="191">
        <v>6</v>
      </c>
      <c r="F116" s="191">
        <v>35</v>
      </c>
      <c r="G116" s="191">
        <v>10</v>
      </c>
      <c r="H116" s="191">
        <v>59</v>
      </c>
      <c r="I116" s="191">
        <v>94</v>
      </c>
      <c r="J116" s="191">
        <v>6</v>
      </c>
      <c r="K116" s="191">
        <v>9</v>
      </c>
      <c r="L116" s="193">
        <v>2.9194444444444443</v>
      </c>
    </row>
    <row r="117" spans="1:12" ht="34.5" thickBot="1" x14ac:dyDescent="0.3">
      <c r="A117" s="194">
        <v>201501</v>
      </c>
      <c r="B117" s="195" t="s">
        <v>415</v>
      </c>
      <c r="C117" s="195" t="s">
        <v>416</v>
      </c>
      <c r="D117" s="194">
        <v>2</v>
      </c>
      <c r="E117" s="194">
        <v>1</v>
      </c>
      <c r="F117" s="194">
        <v>50</v>
      </c>
      <c r="G117" s="194">
        <v>1</v>
      </c>
      <c r="H117" s="194">
        <v>50</v>
      </c>
      <c r="I117" s="194">
        <v>100</v>
      </c>
      <c r="J117" s="194">
        <v>0</v>
      </c>
      <c r="K117" s="194">
        <v>0</v>
      </c>
      <c r="L117" s="196">
        <v>3.3784722222222219</v>
      </c>
    </row>
    <row r="118" spans="1:12" ht="23.25" thickBot="1" x14ac:dyDescent="0.3">
      <c r="A118" s="191">
        <v>201501</v>
      </c>
      <c r="B118" s="192" t="s">
        <v>451</v>
      </c>
      <c r="C118" s="192" t="s">
        <v>452</v>
      </c>
      <c r="D118" s="191">
        <v>2</v>
      </c>
      <c r="E118" s="191">
        <v>1</v>
      </c>
      <c r="F118" s="191">
        <v>50</v>
      </c>
      <c r="G118" s="191">
        <v>1</v>
      </c>
      <c r="H118" s="191">
        <v>50</v>
      </c>
      <c r="I118" s="191">
        <v>100</v>
      </c>
      <c r="J118" s="191">
        <v>0</v>
      </c>
      <c r="K118" s="191">
        <v>1</v>
      </c>
      <c r="L118" s="193">
        <v>3.4201388888888888</v>
      </c>
    </row>
    <row r="119" spans="1:12" ht="34.5" thickBot="1" x14ac:dyDescent="0.3">
      <c r="A119" s="194">
        <v>201501</v>
      </c>
      <c r="B119" s="195" t="s">
        <v>387</v>
      </c>
      <c r="C119" s="195" t="s">
        <v>388</v>
      </c>
      <c r="D119" s="194">
        <v>17</v>
      </c>
      <c r="E119" s="194">
        <v>13</v>
      </c>
      <c r="F119" s="194">
        <v>76</v>
      </c>
      <c r="G119" s="194">
        <v>2</v>
      </c>
      <c r="H119" s="194">
        <v>12</v>
      </c>
      <c r="I119" s="194">
        <v>88</v>
      </c>
      <c r="J119" s="194">
        <v>12</v>
      </c>
      <c r="K119" s="194">
        <v>4</v>
      </c>
      <c r="L119" s="196">
        <v>2.8374999999999999</v>
      </c>
    </row>
    <row r="120" spans="1:12" ht="57" thickBot="1" x14ac:dyDescent="0.3">
      <c r="A120" s="191">
        <v>201501</v>
      </c>
      <c r="B120" s="192" t="s">
        <v>417</v>
      </c>
      <c r="C120" s="192" t="s">
        <v>418</v>
      </c>
      <c r="D120" s="191">
        <v>3</v>
      </c>
      <c r="E120" s="191">
        <v>3</v>
      </c>
      <c r="F120" s="191">
        <v>100</v>
      </c>
      <c r="G120" s="191">
        <v>0</v>
      </c>
      <c r="H120" s="191">
        <v>0</v>
      </c>
      <c r="I120" s="191">
        <v>100</v>
      </c>
      <c r="J120" s="191">
        <v>0</v>
      </c>
      <c r="K120" s="191">
        <v>0</v>
      </c>
      <c r="L120" s="193">
        <v>3.6687499999999997</v>
      </c>
    </row>
    <row r="121" spans="1:12" ht="23.25" thickBot="1" x14ac:dyDescent="0.3">
      <c r="A121" s="194">
        <v>201501</v>
      </c>
      <c r="B121" s="195" t="s">
        <v>389</v>
      </c>
      <c r="C121" s="195" t="s">
        <v>390</v>
      </c>
      <c r="D121" s="194">
        <v>19</v>
      </c>
      <c r="E121" s="194">
        <v>19</v>
      </c>
      <c r="F121" s="194">
        <v>100</v>
      </c>
      <c r="G121" s="194">
        <v>0</v>
      </c>
      <c r="H121" s="194">
        <v>0</v>
      </c>
      <c r="I121" s="194">
        <v>100</v>
      </c>
      <c r="J121" s="194">
        <v>0</v>
      </c>
      <c r="K121" s="194">
        <v>0</v>
      </c>
      <c r="L121" s="196">
        <v>3.8784722222222219</v>
      </c>
    </row>
    <row r="122" spans="1:12" ht="45.75" thickBot="1" x14ac:dyDescent="0.3">
      <c r="A122" s="191">
        <v>201501</v>
      </c>
      <c r="B122" s="192" t="s">
        <v>391</v>
      </c>
      <c r="C122" s="192" t="s">
        <v>392</v>
      </c>
      <c r="D122" s="191">
        <v>12</v>
      </c>
      <c r="E122" s="191">
        <v>12</v>
      </c>
      <c r="F122" s="191">
        <v>100</v>
      </c>
      <c r="G122" s="191">
        <v>0</v>
      </c>
      <c r="H122" s="191">
        <v>0</v>
      </c>
      <c r="I122" s="191">
        <v>100</v>
      </c>
      <c r="J122" s="191">
        <v>0</v>
      </c>
      <c r="K122" s="191">
        <v>0</v>
      </c>
      <c r="L122" s="193">
        <v>3.755555555555556</v>
      </c>
    </row>
    <row r="123" spans="1:12" ht="34.5" thickBot="1" x14ac:dyDescent="0.3">
      <c r="A123" s="194">
        <v>201501</v>
      </c>
      <c r="B123" s="195" t="s">
        <v>453</v>
      </c>
      <c r="C123" s="195" t="s">
        <v>454</v>
      </c>
      <c r="D123" s="194">
        <v>1</v>
      </c>
      <c r="E123" s="194">
        <v>1</v>
      </c>
      <c r="F123" s="194">
        <v>100</v>
      </c>
      <c r="G123" s="194">
        <v>0</v>
      </c>
      <c r="H123" s="194">
        <v>0</v>
      </c>
      <c r="I123" s="194">
        <v>100</v>
      </c>
      <c r="J123" s="194">
        <v>0</v>
      </c>
      <c r="K123" s="194">
        <v>0</v>
      </c>
      <c r="L123" s="196">
        <v>3.5416666666666665</v>
      </c>
    </row>
    <row r="124" spans="1:12" ht="23.25" thickBot="1" x14ac:dyDescent="0.3">
      <c r="A124" s="191">
        <v>201501</v>
      </c>
      <c r="B124" s="192" t="s">
        <v>419</v>
      </c>
      <c r="C124" s="192" t="s">
        <v>420</v>
      </c>
      <c r="D124" s="191">
        <v>24</v>
      </c>
      <c r="E124" s="191">
        <v>24</v>
      </c>
      <c r="F124" s="191">
        <v>100</v>
      </c>
      <c r="G124" s="191">
        <v>0</v>
      </c>
      <c r="H124" s="191">
        <v>0</v>
      </c>
      <c r="I124" s="191">
        <v>100</v>
      </c>
      <c r="J124" s="191">
        <v>0</v>
      </c>
      <c r="K124" s="191">
        <v>3</v>
      </c>
      <c r="L124" s="193">
        <v>3.7111111111111108</v>
      </c>
    </row>
    <row r="125" spans="1:12" ht="57" thickBot="1" x14ac:dyDescent="0.3">
      <c r="A125" s="194">
        <v>201501</v>
      </c>
      <c r="B125" s="195" t="s">
        <v>421</v>
      </c>
      <c r="C125" s="195" t="s">
        <v>422</v>
      </c>
      <c r="D125" s="194">
        <v>18</v>
      </c>
      <c r="E125" s="194">
        <v>18</v>
      </c>
      <c r="F125" s="194">
        <v>100</v>
      </c>
      <c r="G125" s="194">
        <v>0</v>
      </c>
      <c r="H125" s="194">
        <v>0</v>
      </c>
      <c r="I125" s="194">
        <v>100</v>
      </c>
      <c r="J125" s="194">
        <v>0</v>
      </c>
      <c r="K125" s="194">
        <v>0</v>
      </c>
      <c r="L125" s="196">
        <v>3.2118055555555554</v>
      </c>
    </row>
    <row r="126" spans="1:12" ht="23.25" thickBot="1" x14ac:dyDescent="0.3">
      <c r="A126" s="191">
        <v>201501</v>
      </c>
      <c r="B126" s="192" t="s">
        <v>407</v>
      </c>
      <c r="C126" s="192" t="s">
        <v>408</v>
      </c>
      <c r="D126" s="191">
        <v>7</v>
      </c>
      <c r="E126" s="191">
        <v>6</v>
      </c>
      <c r="F126" s="191">
        <v>86</v>
      </c>
      <c r="G126" s="191">
        <v>1</v>
      </c>
      <c r="H126" s="191">
        <v>14</v>
      </c>
      <c r="I126" s="191">
        <v>100</v>
      </c>
      <c r="J126" s="191">
        <v>0</v>
      </c>
      <c r="K126" s="191">
        <v>0</v>
      </c>
      <c r="L126" s="193">
        <v>3.75</v>
      </c>
    </row>
    <row r="127" spans="1:12" ht="23.25" thickBot="1" x14ac:dyDescent="0.3">
      <c r="A127" s="194">
        <v>201501</v>
      </c>
      <c r="B127" s="195" t="s">
        <v>455</v>
      </c>
      <c r="C127" s="195" t="s">
        <v>456</v>
      </c>
      <c r="D127" s="194">
        <v>2</v>
      </c>
      <c r="E127" s="194">
        <v>1</v>
      </c>
      <c r="F127" s="194">
        <v>50</v>
      </c>
      <c r="G127" s="194">
        <v>1</v>
      </c>
      <c r="H127" s="194">
        <v>50</v>
      </c>
      <c r="I127" s="194">
        <v>100</v>
      </c>
      <c r="J127" s="194">
        <v>0</v>
      </c>
      <c r="K127" s="194">
        <v>1</v>
      </c>
      <c r="L127" s="196">
        <v>3.125</v>
      </c>
    </row>
    <row r="128" spans="1:12" ht="68.25" thickBot="1" x14ac:dyDescent="0.3">
      <c r="A128" s="191">
        <v>201501</v>
      </c>
      <c r="B128" s="192" t="s">
        <v>457</v>
      </c>
      <c r="C128" s="192" t="s">
        <v>458</v>
      </c>
      <c r="D128" s="191">
        <v>2</v>
      </c>
      <c r="E128" s="191">
        <v>2</v>
      </c>
      <c r="F128" s="191">
        <v>100</v>
      </c>
      <c r="G128" s="191">
        <v>0</v>
      </c>
      <c r="H128" s="191">
        <v>0</v>
      </c>
      <c r="I128" s="191">
        <v>100</v>
      </c>
      <c r="J128" s="191">
        <v>0</v>
      </c>
      <c r="K128" s="191">
        <v>0</v>
      </c>
      <c r="L128" s="193">
        <v>3.6284722222222219</v>
      </c>
    </row>
    <row r="129" spans="1:12" ht="23.25" thickBot="1" x14ac:dyDescent="0.3">
      <c r="A129" s="194">
        <v>201501</v>
      </c>
      <c r="B129" s="195" t="s">
        <v>423</v>
      </c>
      <c r="C129" s="195" t="s">
        <v>424</v>
      </c>
      <c r="D129" s="194">
        <v>14</v>
      </c>
      <c r="E129" s="194">
        <v>7</v>
      </c>
      <c r="F129" s="194">
        <v>50</v>
      </c>
      <c r="G129" s="194">
        <v>7</v>
      </c>
      <c r="H129" s="194">
        <v>50</v>
      </c>
      <c r="I129" s="194">
        <v>100</v>
      </c>
      <c r="J129" s="194">
        <v>0</v>
      </c>
      <c r="K129" s="194">
        <v>8</v>
      </c>
      <c r="L129" s="196">
        <v>3.0430555555555556</v>
      </c>
    </row>
    <row r="130" spans="1:12" ht="45.75" thickBot="1" x14ac:dyDescent="0.3">
      <c r="A130" s="191">
        <v>201501</v>
      </c>
      <c r="B130" s="192" t="s">
        <v>409</v>
      </c>
      <c r="C130" s="192" t="s">
        <v>410</v>
      </c>
      <c r="D130" s="191">
        <v>3</v>
      </c>
      <c r="E130" s="191">
        <v>3</v>
      </c>
      <c r="F130" s="191">
        <v>100</v>
      </c>
      <c r="G130" s="191">
        <v>0</v>
      </c>
      <c r="H130" s="191">
        <v>0</v>
      </c>
      <c r="I130" s="191">
        <v>100</v>
      </c>
      <c r="J130" s="191">
        <v>0</v>
      </c>
      <c r="K130" s="191">
        <v>0</v>
      </c>
      <c r="L130" s="193">
        <v>3.4166666666666665</v>
      </c>
    </row>
    <row r="131" spans="1:12" ht="45.75" thickBot="1" x14ac:dyDescent="0.3">
      <c r="A131" s="194">
        <v>201501</v>
      </c>
      <c r="B131" s="195" t="s">
        <v>425</v>
      </c>
      <c r="C131" s="195" t="s">
        <v>426</v>
      </c>
      <c r="D131" s="194">
        <v>23</v>
      </c>
      <c r="E131" s="194">
        <v>22</v>
      </c>
      <c r="F131" s="194">
        <v>96</v>
      </c>
      <c r="G131" s="194">
        <v>0</v>
      </c>
      <c r="H131" s="194">
        <v>0</v>
      </c>
      <c r="I131" s="194">
        <v>96</v>
      </c>
      <c r="J131" s="194">
        <v>4</v>
      </c>
      <c r="K131" s="194">
        <v>4</v>
      </c>
      <c r="L131" s="196">
        <v>3.0847222222222221</v>
      </c>
    </row>
    <row r="132" spans="1:12" ht="15.75" thickBot="1" x14ac:dyDescent="0.3">
      <c r="A132" s="191">
        <v>201501</v>
      </c>
      <c r="B132" s="192" t="s">
        <v>393</v>
      </c>
      <c r="C132" s="192" t="s">
        <v>394</v>
      </c>
      <c r="D132" s="191">
        <v>25</v>
      </c>
      <c r="E132" s="191">
        <v>21</v>
      </c>
      <c r="F132" s="191">
        <v>84</v>
      </c>
      <c r="G132" s="191">
        <v>2</v>
      </c>
      <c r="H132" s="191">
        <v>8</v>
      </c>
      <c r="I132" s="191">
        <v>92</v>
      </c>
      <c r="J132" s="191">
        <v>8</v>
      </c>
      <c r="K132" s="191">
        <v>3</v>
      </c>
      <c r="L132" s="193">
        <v>3.2090277777777776</v>
      </c>
    </row>
    <row r="133" spans="1:12" ht="15.75" thickBot="1" x14ac:dyDescent="0.3">
      <c r="A133" s="194">
        <v>201501</v>
      </c>
      <c r="B133" s="195" t="s">
        <v>459</v>
      </c>
      <c r="C133" s="195" t="s">
        <v>460</v>
      </c>
      <c r="D133" s="194">
        <v>1</v>
      </c>
      <c r="E133" s="194">
        <v>1</v>
      </c>
      <c r="F133" s="194">
        <v>100</v>
      </c>
      <c r="G133" s="194">
        <v>0</v>
      </c>
      <c r="H133" s="194">
        <v>0</v>
      </c>
      <c r="I133" s="194">
        <v>100</v>
      </c>
      <c r="J133" s="194">
        <v>0</v>
      </c>
      <c r="K133" s="194">
        <v>0</v>
      </c>
      <c r="L133" s="196">
        <v>3.75</v>
      </c>
    </row>
    <row r="134" spans="1:12" ht="23.25" thickBot="1" x14ac:dyDescent="0.3">
      <c r="A134" s="191">
        <v>201502</v>
      </c>
      <c r="B134" s="192" t="s">
        <v>461</v>
      </c>
      <c r="C134" s="192" t="s">
        <v>462</v>
      </c>
      <c r="D134" s="191">
        <v>5</v>
      </c>
      <c r="E134" s="191">
        <v>4</v>
      </c>
      <c r="F134" s="191">
        <v>80</v>
      </c>
      <c r="G134" s="191">
        <v>1</v>
      </c>
      <c r="H134" s="191">
        <v>20</v>
      </c>
      <c r="I134" s="191">
        <v>100</v>
      </c>
      <c r="J134" s="191">
        <v>0</v>
      </c>
      <c r="K134" s="191">
        <v>2</v>
      </c>
      <c r="L134" s="193">
        <v>3.25</v>
      </c>
    </row>
    <row r="135" spans="1:12" ht="23.25" thickBot="1" x14ac:dyDescent="0.3">
      <c r="A135" s="194">
        <v>201502</v>
      </c>
      <c r="B135" s="195" t="s">
        <v>411</v>
      </c>
      <c r="C135" s="195" t="s">
        <v>412</v>
      </c>
      <c r="D135" s="194">
        <v>1</v>
      </c>
      <c r="E135" s="194">
        <v>0</v>
      </c>
      <c r="F135" s="194">
        <v>0</v>
      </c>
      <c r="G135" s="194">
        <v>1</v>
      </c>
      <c r="H135" s="194">
        <v>100</v>
      </c>
      <c r="I135" s="194">
        <v>100</v>
      </c>
      <c r="J135" s="194">
        <v>0</v>
      </c>
      <c r="K135" s="194">
        <v>1</v>
      </c>
      <c r="L135" s="196">
        <v>2.9166666666666665</v>
      </c>
    </row>
    <row r="136" spans="1:12" ht="23.25" thickBot="1" x14ac:dyDescent="0.3">
      <c r="A136" s="191">
        <v>201502</v>
      </c>
      <c r="B136" s="192" t="s">
        <v>439</v>
      </c>
      <c r="C136" s="192" t="s">
        <v>440</v>
      </c>
      <c r="D136" s="191">
        <v>2</v>
      </c>
      <c r="E136" s="191">
        <v>2</v>
      </c>
      <c r="F136" s="191">
        <v>100</v>
      </c>
      <c r="G136" s="191">
        <v>0</v>
      </c>
      <c r="H136" s="191">
        <v>0</v>
      </c>
      <c r="I136" s="191">
        <v>100</v>
      </c>
      <c r="J136" s="191">
        <v>0</v>
      </c>
      <c r="K136" s="191">
        <v>0</v>
      </c>
      <c r="L136" s="193">
        <v>3.5833333333333335</v>
      </c>
    </row>
    <row r="137" spans="1:12" ht="23.25" thickBot="1" x14ac:dyDescent="0.3">
      <c r="A137" s="194">
        <v>201502</v>
      </c>
      <c r="B137" s="195" t="s">
        <v>463</v>
      </c>
      <c r="C137" s="195" t="s">
        <v>464</v>
      </c>
      <c r="D137" s="194">
        <v>4</v>
      </c>
      <c r="E137" s="194">
        <v>4</v>
      </c>
      <c r="F137" s="194">
        <v>100</v>
      </c>
      <c r="G137" s="194">
        <v>0</v>
      </c>
      <c r="H137" s="194">
        <v>0</v>
      </c>
      <c r="I137" s="194">
        <v>100</v>
      </c>
      <c r="J137" s="194">
        <v>0</v>
      </c>
      <c r="K137" s="194">
        <v>0</v>
      </c>
      <c r="L137" s="196">
        <v>3.5416666666666665</v>
      </c>
    </row>
    <row r="138" spans="1:12" ht="57" thickBot="1" x14ac:dyDescent="0.3">
      <c r="A138" s="191">
        <v>201502</v>
      </c>
      <c r="B138" s="192" t="s">
        <v>465</v>
      </c>
      <c r="C138" s="192" t="s">
        <v>466</v>
      </c>
      <c r="D138" s="191">
        <v>3</v>
      </c>
      <c r="E138" s="191">
        <v>2</v>
      </c>
      <c r="F138" s="191">
        <v>67</v>
      </c>
      <c r="G138" s="191">
        <v>1</v>
      </c>
      <c r="H138" s="191">
        <v>33</v>
      </c>
      <c r="I138" s="191">
        <v>100</v>
      </c>
      <c r="J138" s="191">
        <v>0</v>
      </c>
      <c r="K138" s="191">
        <v>1</v>
      </c>
      <c r="L138" s="193">
        <v>3.1715277777777775</v>
      </c>
    </row>
    <row r="139" spans="1:12" ht="23.25" thickBot="1" x14ac:dyDescent="0.3">
      <c r="A139" s="194">
        <v>201502</v>
      </c>
      <c r="B139" s="195" t="s">
        <v>395</v>
      </c>
      <c r="C139" s="195" t="s">
        <v>396</v>
      </c>
      <c r="D139" s="194">
        <v>11</v>
      </c>
      <c r="E139" s="194">
        <v>10</v>
      </c>
      <c r="F139" s="194">
        <v>91</v>
      </c>
      <c r="G139" s="194">
        <v>1</v>
      </c>
      <c r="H139" s="194">
        <v>9</v>
      </c>
      <c r="I139" s="194">
        <v>100</v>
      </c>
      <c r="J139" s="194">
        <v>0</v>
      </c>
      <c r="K139" s="194">
        <v>1</v>
      </c>
      <c r="L139" s="196">
        <v>3.5013888888888887</v>
      </c>
    </row>
    <row r="140" spans="1:12" ht="23.25" thickBot="1" x14ac:dyDescent="0.3">
      <c r="A140" s="191">
        <v>201502</v>
      </c>
      <c r="B140" s="192" t="s">
        <v>365</v>
      </c>
      <c r="C140" s="192" t="s">
        <v>366</v>
      </c>
      <c r="D140" s="191">
        <v>21</v>
      </c>
      <c r="E140" s="191">
        <v>7</v>
      </c>
      <c r="F140" s="191">
        <v>33</v>
      </c>
      <c r="G140" s="191">
        <v>10</v>
      </c>
      <c r="H140" s="191">
        <v>48</v>
      </c>
      <c r="I140" s="191">
        <v>81</v>
      </c>
      <c r="J140" s="191">
        <v>19</v>
      </c>
      <c r="K140" s="191">
        <v>6</v>
      </c>
      <c r="L140" s="193">
        <v>2.5833333333333335</v>
      </c>
    </row>
    <row r="141" spans="1:12" ht="23.25" thickBot="1" x14ac:dyDescent="0.3">
      <c r="A141" s="194">
        <v>201502</v>
      </c>
      <c r="B141" s="195" t="s">
        <v>379</v>
      </c>
      <c r="C141" s="195" t="s">
        <v>380</v>
      </c>
      <c r="D141" s="194">
        <v>2</v>
      </c>
      <c r="E141" s="194">
        <v>1</v>
      </c>
      <c r="F141" s="194">
        <v>50</v>
      </c>
      <c r="G141" s="194">
        <v>1</v>
      </c>
      <c r="H141" s="194">
        <v>50</v>
      </c>
      <c r="I141" s="194">
        <v>100</v>
      </c>
      <c r="J141" s="194">
        <v>0</v>
      </c>
      <c r="K141" s="194">
        <v>1</v>
      </c>
      <c r="L141" s="196">
        <v>3.125</v>
      </c>
    </row>
    <row r="142" spans="1:12" ht="23.25" thickBot="1" x14ac:dyDescent="0.3">
      <c r="A142" s="191">
        <v>201502</v>
      </c>
      <c r="B142" s="192" t="s">
        <v>399</v>
      </c>
      <c r="C142" s="192" t="s">
        <v>400</v>
      </c>
      <c r="D142" s="191">
        <v>17</v>
      </c>
      <c r="E142" s="191">
        <v>14</v>
      </c>
      <c r="F142" s="191">
        <v>82</v>
      </c>
      <c r="G142" s="191">
        <v>2</v>
      </c>
      <c r="H142" s="191">
        <v>12</v>
      </c>
      <c r="I142" s="191">
        <v>94</v>
      </c>
      <c r="J142" s="191">
        <v>6</v>
      </c>
      <c r="K142" s="191">
        <v>2</v>
      </c>
      <c r="L142" s="193">
        <v>3.4624999999999999</v>
      </c>
    </row>
    <row r="143" spans="1:12" ht="15.75" thickBot="1" x14ac:dyDescent="0.3">
      <c r="A143" s="194">
        <v>201502</v>
      </c>
      <c r="B143" s="195" t="s">
        <v>367</v>
      </c>
      <c r="C143" s="195" t="s">
        <v>368</v>
      </c>
      <c r="D143" s="194">
        <v>23</v>
      </c>
      <c r="E143" s="194">
        <v>16</v>
      </c>
      <c r="F143" s="194">
        <v>70</v>
      </c>
      <c r="G143" s="194">
        <v>7</v>
      </c>
      <c r="H143" s="194">
        <v>30</v>
      </c>
      <c r="I143" s="194">
        <v>100</v>
      </c>
      <c r="J143" s="194">
        <v>0</v>
      </c>
      <c r="K143" s="194">
        <v>10</v>
      </c>
      <c r="L143" s="196">
        <v>3.379861111111111</v>
      </c>
    </row>
    <row r="144" spans="1:12" ht="15.75" thickBot="1" x14ac:dyDescent="0.3">
      <c r="A144" s="191">
        <v>201502</v>
      </c>
      <c r="B144" s="192" t="s">
        <v>369</v>
      </c>
      <c r="C144" s="192" t="s">
        <v>370</v>
      </c>
      <c r="D144" s="191">
        <v>22</v>
      </c>
      <c r="E144" s="191">
        <v>18</v>
      </c>
      <c r="F144" s="191">
        <v>82</v>
      </c>
      <c r="G144" s="191">
        <v>3</v>
      </c>
      <c r="H144" s="191">
        <v>14</v>
      </c>
      <c r="I144" s="191">
        <v>96</v>
      </c>
      <c r="J144" s="191">
        <v>4</v>
      </c>
      <c r="K144" s="191">
        <v>11</v>
      </c>
      <c r="L144" s="193">
        <v>2.879861111111111</v>
      </c>
    </row>
    <row r="145" spans="1:12" ht="23.25" thickBot="1" x14ac:dyDescent="0.3">
      <c r="A145" s="194">
        <v>201502</v>
      </c>
      <c r="B145" s="195" t="s">
        <v>371</v>
      </c>
      <c r="C145" s="195" t="s">
        <v>372</v>
      </c>
      <c r="D145" s="194">
        <v>20</v>
      </c>
      <c r="E145" s="194">
        <v>20</v>
      </c>
      <c r="F145" s="194">
        <v>100</v>
      </c>
      <c r="G145" s="194">
        <v>0</v>
      </c>
      <c r="H145" s="194">
        <v>0</v>
      </c>
      <c r="I145" s="194">
        <v>100</v>
      </c>
      <c r="J145" s="194">
        <v>0</v>
      </c>
      <c r="K145" s="194">
        <v>5</v>
      </c>
      <c r="L145" s="196">
        <v>3.4583333333333335</v>
      </c>
    </row>
    <row r="146" spans="1:12" ht="15.75" thickBot="1" x14ac:dyDescent="0.3">
      <c r="A146" s="191">
        <v>201502</v>
      </c>
      <c r="B146" s="192" t="s">
        <v>381</v>
      </c>
      <c r="C146" s="192" t="s">
        <v>382</v>
      </c>
      <c r="D146" s="191">
        <v>2</v>
      </c>
      <c r="E146" s="191">
        <v>2</v>
      </c>
      <c r="F146" s="191">
        <v>100</v>
      </c>
      <c r="G146" s="191">
        <v>0</v>
      </c>
      <c r="H146" s="191">
        <v>0</v>
      </c>
      <c r="I146" s="191">
        <v>100</v>
      </c>
      <c r="J146" s="191">
        <v>0</v>
      </c>
      <c r="K146" s="191">
        <v>0</v>
      </c>
      <c r="L146" s="193">
        <v>3.3784722222222219</v>
      </c>
    </row>
    <row r="147" spans="1:12" ht="23.25" thickBot="1" x14ac:dyDescent="0.3">
      <c r="A147" s="194">
        <v>201502</v>
      </c>
      <c r="B147" s="195" t="s">
        <v>373</v>
      </c>
      <c r="C147" s="195" t="s">
        <v>374</v>
      </c>
      <c r="D147" s="194">
        <v>21</v>
      </c>
      <c r="E147" s="194">
        <v>2</v>
      </c>
      <c r="F147" s="194">
        <v>10</v>
      </c>
      <c r="G147" s="194">
        <v>3</v>
      </c>
      <c r="H147" s="194">
        <v>14</v>
      </c>
      <c r="I147" s="194">
        <v>24</v>
      </c>
      <c r="J147" s="194">
        <v>76</v>
      </c>
      <c r="K147" s="194">
        <v>3</v>
      </c>
      <c r="L147" s="198">
        <v>0.70833333333333337</v>
      </c>
    </row>
    <row r="148" spans="1:12" ht="15.75" thickBot="1" x14ac:dyDescent="0.3">
      <c r="A148" s="191">
        <v>201502</v>
      </c>
      <c r="B148" s="192" t="s">
        <v>401</v>
      </c>
      <c r="C148" s="192" t="s">
        <v>402</v>
      </c>
      <c r="D148" s="191">
        <v>12</v>
      </c>
      <c r="E148" s="191">
        <v>12</v>
      </c>
      <c r="F148" s="191">
        <v>100</v>
      </c>
      <c r="G148" s="191">
        <v>0</v>
      </c>
      <c r="H148" s="191">
        <v>0</v>
      </c>
      <c r="I148" s="191">
        <v>100</v>
      </c>
      <c r="J148" s="191">
        <v>0</v>
      </c>
      <c r="K148" s="191">
        <v>0</v>
      </c>
      <c r="L148" s="193">
        <v>3.7104166666666667</v>
      </c>
    </row>
    <row r="149" spans="1:12" ht="23.25" thickBot="1" x14ac:dyDescent="0.3">
      <c r="A149" s="194">
        <v>201502</v>
      </c>
      <c r="B149" s="195" t="s">
        <v>413</v>
      </c>
      <c r="C149" s="195" t="s">
        <v>414</v>
      </c>
      <c r="D149" s="194">
        <v>11</v>
      </c>
      <c r="E149" s="194">
        <v>9</v>
      </c>
      <c r="F149" s="194">
        <v>82</v>
      </c>
      <c r="G149" s="194">
        <v>2</v>
      </c>
      <c r="H149" s="194">
        <v>18</v>
      </c>
      <c r="I149" s="194">
        <v>100</v>
      </c>
      <c r="J149" s="194">
        <v>0</v>
      </c>
      <c r="K149" s="194">
        <v>1</v>
      </c>
      <c r="L149" s="196">
        <v>3.6256944444444446</v>
      </c>
    </row>
    <row r="150" spans="1:12" ht="23.25" thickBot="1" x14ac:dyDescent="0.3">
      <c r="A150" s="191">
        <v>201502</v>
      </c>
      <c r="B150" s="192" t="s">
        <v>467</v>
      </c>
      <c r="C150" s="192" t="s">
        <v>468</v>
      </c>
      <c r="D150" s="191">
        <v>5</v>
      </c>
      <c r="E150" s="191">
        <v>5</v>
      </c>
      <c r="F150" s="191">
        <v>100</v>
      </c>
      <c r="G150" s="191">
        <v>0</v>
      </c>
      <c r="H150" s="191">
        <v>0</v>
      </c>
      <c r="I150" s="191">
        <v>100</v>
      </c>
      <c r="J150" s="191">
        <v>0</v>
      </c>
      <c r="K150" s="191">
        <v>0</v>
      </c>
      <c r="L150" s="193">
        <v>3.6680555555555556</v>
      </c>
    </row>
    <row r="151" spans="1:12" ht="34.5" thickBot="1" x14ac:dyDescent="0.3">
      <c r="A151" s="194">
        <v>201502</v>
      </c>
      <c r="B151" s="195" t="s">
        <v>469</v>
      </c>
      <c r="C151" s="195" t="s">
        <v>470</v>
      </c>
      <c r="D151" s="194">
        <v>3</v>
      </c>
      <c r="E151" s="194">
        <v>3</v>
      </c>
      <c r="F151" s="194">
        <v>100</v>
      </c>
      <c r="G151" s="194">
        <v>0</v>
      </c>
      <c r="H151" s="194">
        <v>0</v>
      </c>
      <c r="I151" s="194">
        <v>100</v>
      </c>
      <c r="J151" s="194">
        <v>0</v>
      </c>
      <c r="K151" s="194">
        <v>0</v>
      </c>
      <c r="L151" s="196">
        <v>3.6687499999999997</v>
      </c>
    </row>
    <row r="152" spans="1:12" ht="23.25" thickBot="1" x14ac:dyDescent="0.3">
      <c r="A152" s="191">
        <v>201502</v>
      </c>
      <c r="B152" s="192" t="s">
        <v>427</v>
      </c>
      <c r="C152" s="192" t="s">
        <v>428</v>
      </c>
      <c r="D152" s="191">
        <v>22</v>
      </c>
      <c r="E152" s="191">
        <v>21</v>
      </c>
      <c r="F152" s="191">
        <v>95</v>
      </c>
      <c r="G152" s="191">
        <v>1</v>
      </c>
      <c r="H152" s="191">
        <v>5</v>
      </c>
      <c r="I152" s="191">
        <v>100</v>
      </c>
      <c r="J152" s="191">
        <v>0</v>
      </c>
      <c r="K152" s="191">
        <v>1</v>
      </c>
      <c r="L152" s="193">
        <v>3.5840277777777776</v>
      </c>
    </row>
    <row r="153" spans="1:12" ht="23.25" thickBot="1" x14ac:dyDescent="0.3">
      <c r="A153" s="194">
        <v>201502</v>
      </c>
      <c r="B153" s="195" t="s">
        <v>445</v>
      </c>
      <c r="C153" s="195" t="s">
        <v>446</v>
      </c>
      <c r="D153" s="194">
        <v>13</v>
      </c>
      <c r="E153" s="194">
        <v>13</v>
      </c>
      <c r="F153" s="194">
        <v>100</v>
      </c>
      <c r="G153" s="194">
        <v>0</v>
      </c>
      <c r="H153" s="194">
        <v>0</v>
      </c>
      <c r="I153" s="194">
        <v>100</v>
      </c>
      <c r="J153" s="194">
        <v>0</v>
      </c>
      <c r="K153" s="194">
        <v>1</v>
      </c>
      <c r="L153" s="196">
        <v>3.5833333333333335</v>
      </c>
    </row>
    <row r="154" spans="1:12" ht="45.75" thickBot="1" x14ac:dyDescent="0.3">
      <c r="A154" s="191">
        <v>201502</v>
      </c>
      <c r="B154" s="192" t="s">
        <v>471</v>
      </c>
      <c r="C154" s="192" t="s">
        <v>472</v>
      </c>
      <c r="D154" s="191">
        <v>1</v>
      </c>
      <c r="E154" s="191">
        <v>1</v>
      </c>
      <c r="F154" s="191">
        <v>100</v>
      </c>
      <c r="G154" s="191">
        <v>0</v>
      </c>
      <c r="H154" s="191">
        <v>0</v>
      </c>
      <c r="I154" s="191">
        <v>100</v>
      </c>
      <c r="J154" s="191">
        <v>0</v>
      </c>
      <c r="K154" s="191">
        <v>0</v>
      </c>
      <c r="L154" s="193">
        <v>3.3333333333333335</v>
      </c>
    </row>
    <row r="155" spans="1:12" ht="57" thickBot="1" x14ac:dyDescent="0.3">
      <c r="A155" s="194">
        <v>201502</v>
      </c>
      <c r="B155" s="195" t="s">
        <v>473</v>
      </c>
      <c r="C155" s="195" t="s">
        <v>474</v>
      </c>
      <c r="D155" s="194">
        <v>1</v>
      </c>
      <c r="E155" s="194">
        <v>1</v>
      </c>
      <c r="F155" s="194">
        <v>100</v>
      </c>
      <c r="G155" s="194">
        <v>0</v>
      </c>
      <c r="H155" s="194">
        <v>0</v>
      </c>
      <c r="I155" s="194">
        <v>100</v>
      </c>
      <c r="J155" s="194">
        <v>0</v>
      </c>
      <c r="K155" s="194">
        <v>0</v>
      </c>
      <c r="L155" s="196">
        <v>3.875</v>
      </c>
    </row>
    <row r="156" spans="1:12" ht="23.25" thickBot="1" x14ac:dyDescent="0.3">
      <c r="A156" s="191">
        <v>201502</v>
      </c>
      <c r="B156" s="192" t="s">
        <v>429</v>
      </c>
      <c r="C156" s="192" t="s">
        <v>430</v>
      </c>
      <c r="D156" s="191">
        <v>23</v>
      </c>
      <c r="E156" s="191">
        <v>11</v>
      </c>
      <c r="F156" s="191">
        <v>48</v>
      </c>
      <c r="G156" s="191">
        <v>11</v>
      </c>
      <c r="H156" s="191">
        <v>48</v>
      </c>
      <c r="I156" s="191">
        <v>96</v>
      </c>
      <c r="J156" s="191">
        <v>4</v>
      </c>
      <c r="K156" s="191">
        <v>2</v>
      </c>
      <c r="L156" s="193">
        <v>3.2097222222222221</v>
      </c>
    </row>
    <row r="157" spans="1:12" ht="45.75" thickBot="1" x14ac:dyDescent="0.3">
      <c r="A157" s="194">
        <v>201502</v>
      </c>
      <c r="B157" s="195" t="s">
        <v>431</v>
      </c>
      <c r="C157" s="195" t="s">
        <v>432</v>
      </c>
      <c r="D157" s="194">
        <v>4</v>
      </c>
      <c r="E157" s="194">
        <v>2</v>
      </c>
      <c r="F157" s="194">
        <v>50</v>
      </c>
      <c r="G157" s="194">
        <v>2</v>
      </c>
      <c r="H157" s="194">
        <v>50</v>
      </c>
      <c r="I157" s="194">
        <v>100</v>
      </c>
      <c r="J157" s="194">
        <v>0</v>
      </c>
      <c r="K157" s="194">
        <v>1</v>
      </c>
      <c r="L157" s="196">
        <v>3.1722222222222225</v>
      </c>
    </row>
    <row r="158" spans="1:12" ht="34.5" thickBot="1" x14ac:dyDescent="0.3">
      <c r="A158" s="191">
        <v>201502</v>
      </c>
      <c r="B158" s="192" t="s">
        <v>433</v>
      </c>
      <c r="C158" s="192" t="s">
        <v>434</v>
      </c>
      <c r="D158" s="191">
        <v>23</v>
      </c>
      <c r="E158" s="191">
        <v>21</v>
      </c>
      <c r="F158" s="191">
        <v>91</v>
      </c>
      <c r="G158" s="191">
        <v>2</v>
      </c>
      <c r="H158" s="191">
        <v>9</v>
      </c>
      <c r="I158" s="191">
        <v>100</v>
      </c>
      <c r="J158" s="191">
        <v>0</v>
      </c>
      <c r="K158" s="191">
        <v>1</v>
      </c>
      <c r="L158" s="193">
        <v>3.7923611111111111</v>
      </c>
    </row>
    <row r="159" spans="1:12" ht="15.75" thickBot="1" x14ac:dyDescent="0.3">
      <c r="A159" s="194">
        <v>201502</v>
      </c>
      <c r="B159" s="195" t="s">
        <v>385</v>
      </c>
      <c r="C159" s="195" t="s">
        <v>386</v>
      </c>
      <c r="D159" s="194">
        <v>2</v>
      </c>
      <c r="E159" s="194">
        <v>2</v>
      </c>
      <c r="F159" s="194">
        <v>100</v>
      </c>
      <c r="G159" s="194">
        <v>0</v>
      </c>
      <c r="H159" s="194">
        <v>0</v>
      </c>
      <c r="I159" s="194">
        <v>100</v>
      </c>
      <c r="J159" s="194">
        <v>0</v>
      </c>
      <c r="K159" s="194">
        <v>0</v>
      </c>
      <c r="L159" s="196">
        <v>3.125</v>
      </c>
    </row>
    <row r="160" spans="1:12" ht="34.5" thickBot="1" x14ac:dyDescent="0.3">
      <c r="A160" s="191">
        <v>201502</v>
      </c>
      <c r="B160" s="192" t="s">
        <v>415</v>
      </c>
      <c r="C160" s="192" t="s">
        <v>416</v>
      </c>
      <c r="D160" s="191">
        <v>22</v>
      </c>
      <c r="E160" s="191">
        <v>21</v>
      </c>
      <c r="F160" s="191">
        <v>95</v>
      </c>
      <c r="G160" s="191">
        <v>1</v>
      </c>
      <c r="H160" s="191">
        <v>5</v>
      </c>
      <c r="I160" s="191">
        <v>100</v>
      </c>
      <c r="J160" s="191">
        <v>0</v>
      </c>
      <c r="K160" s="191">
        <v>0</v>
      </c>
      <c r="L160" s="193">
        <v>3.5472222222222225</v>
      </c>
    </row>
    <row r="161" spans="1:12" ht="23.25" thickBot="1" x14ac:dyDescent="0.3">
      <c r="A161" s="194">
        <v>201502</v>
      </c>
      <c r="B161" s="195" t="s">
        <v>451</v>
      </c>
      <c r="C161" s="195" t="s">
        <v>452</v>
      </c>
      <c r="D161" s="194">
        <v>1</v>
      </c>
      <c r="E161" s="194">
        <v>1</v>
      </c>
      <c r="F161" s="194">
        <v>100</v>
      </c>
      <c r="G161" s="194">
        <v>0</v>
      </c>
      <c r="H161" s="194">
        <v>0</v>
      </c>
      <c r="I161" s="194">
        <v>100</v>
      </c>
      <c r="J161" s="194">
        <v>0</v>
      </c>
      <c r="K161" s="194">
        <v>0</v>
      </c>
      <c r="L161" s="196">
        <v>3.3333333333333335</v>
      </c>
    </row>
    <row r="162" spans="1:12" ht="45.75" thickBot="1" x14ac:dyDescent="0.3">
      <c r="A162" s="191">
        <v>201502</v>
      </c>
      <c r="B162" s="192" t="s">
        <v>375</v>
      </c>
      <c r="C162" s="192" t="s">
        <v>376</v>
      </c>
      <c r="D162" s="191">
        <v>18</v>
      </c>
      <c r="E162" s="191">
        <v>17</v>
      </c>
      <c r="F162" s="191">
        <v>94</v>
      </c>
      <c r="G162" s="191">
        <v>1</v>
      </c>
      <c r="H162" s="191">
        <v>6</v>
      </c>
      <c r="I162" s="191">
        <v>100</v>
      </c>
      <c r="J162" s="191">
        <v>0</v>
      </c>
      <c r="K162" s="191">
        <v>0</v>
      </c>
      <c r="L162" s="193">
        <v>3.6277777777777778</v>
      </c>
    </row>
    <row r="163" spans="1:12" ht="34.5" thickBot="1" x14ac:dyDescent="0.3">
      <c r="A163" s="194">
        <v>201502</v>
      </c>
      <c r="B163" s="195" t="s">
        <v>377</v>
      </c>
      <c r="C163" s="195" t="s">
        <v>378</v>
      </c>
      <c r="D163" s="194">
        <v>29</v>
      </c>
      <c r="E163" s="194">
        <v>26</v>
      </c>
      <c r="F163" s="194">
        <v>90</v>
      </c>
      <c r="G163" s="194">
        <v>2</v>
      </c>
      <c r="H163" s="194">
        <v>7</v>
      </c>
      <c r="I163" s="194">
        <v>97</v>
      </c>
      <c r="J163" s="194">
        <v>3</v>
      </c>
      <c r="K163" s="194">
        <v>3</v>
      </c>
      <c r="L163" s="196">
        <v>3.125</v>
      </c>
    </row>
    <row r="164" spans="1:12" ht="34.5" thickBot="1" x14ac:dyDescent="0.3">
      <c r="A164" s="191">
        <v>201502</v>
      </c>
      <c r="B164" s="192" t="s">
        <v>387</v>
      </c>
      <c r="C164" s="192" t="s">
        <v>388</v>
      </c>
      <c r="D164" s="191">
        <v>1</v>
      </c>
      <c r="E164" s="191">
        <v>1</v>
      </c>
      <c r="F164" s="191">
        <v>100</v>
      </c>
      <c r="G164" s="191">
        <v>0</v>
      </c>
      <c r="H164" s="191">
        <v>0</v>
      </c>
      <c r="I164" s="191">
        <v>100</v>
      </c>
      <c r="J164" s="191">
        <v>0</v>
      </c>
      <c r="K164" s="191">
        <v>0</v>
      </c>
      <c r="L164" s="193">
        <v>3.75</v>
      </c>
    </row>
    <row r="165" spans="1:12" ht="45.75" thickBot="1" x14ac:dyDescent="0.3">
      <c r="A165" s="194">
        <v>201502</v>
      </c>
      <c r="B165" s="195" t="s">
        <v>403</v>
      </c>
      <c r="C165" s="195" t="s">
        <v>404</v>
      </c>
      <c r="D165" s="194">
        <v>16</v>
      </c>
      <c r="E165" s="194">
        <v>15</v>
      </c>
      <c r="F165" s="194">
        <v>94</v>
      </c>
      <c r="G165" s="194">
        <v>1</v>
      </c>
      <c r="H165" s="194">
        <v>6</v>
      </c>
      <c r="I165" s="194">
        <v>100</v>
      </c>
      <c r="J165" s="194">
        <v>0</v>
      </c>
      <c r="K165" s="194">
        <v>3</v>
      </c>
      <c r="L165" s="196">
        <v>3.379861111111111</v>
      </c>
    </row>
    <row r="166" spans="1:12" ht="34.5" thickBot="1" x14ac:dyDescent="0.3">
      <c r="A166" s="191">
        <v>201502</v>
      </c>
      <c r="B166" s="192" t="s">
        <v>475</v>
      </c>
      <c r="C166" s="192" t="s">
        <v>476</v>
      </c>
      <c r="D166" s="191">
        <v>3</v>
      </c>
      <c r="E166" s="191">
        <v>2</v>
      </c>
      <c r="F166" s="191">
        <v>67</v>
      </c>
      <c r="G166" s="191">
        <v>1</v>
      </c>
      <c r="H166" s="191">
        <v>33</v>
      </c>
      <c r="I166" s="191">
        <v>100</v>
      </c>
      <c r="J166" s="191">
        <v>0</v>
      </c>
      <c r="K166" s="191">
        <v>0</v>
      </c>
      <c r="L166" s="193">
        <v>3.3333333333333335</v>
      </c>
    </row>
    <row r="167" spans="1:12" ht="57" thickBot="1" x14ac:dyDescent="0.3">
      <c r="A167" s="194">
        <v>201502</v>
      </c>
      <c r="B167" s="195" t="s">
        <v>417</v>
      </c>
      <c r="C167" s="195" t="s">
        <v>418</v>
      </c>
      <c r="D167" s="194">
        <v>7</v>
      </c>
      <c r="E167" s="194">
        <v>7</v>
      </c>
      <c r="F167" s="194">
        <v>100</v>
      </c>
      <c r="G167" s="194">
        <v>0</v>
      </c>
      <c r="H167" s="194">
        <v>0</v>
      </c>
      <c r="I167" s="194">
        <v>100</v>
      </c>
      <c r="J167" s="194">
        <v>0</v>
      </c>
      <c r="K167" s="194">
        <v>0</v>
      </c>
      <c r="L167" s="196">
        <v>3.75</v>
      </c>
    </row>
    <row r="168" spans="1:12" ht="34.5" thickBot="1" x14ac:dyDescent="0.3">
      <c r="A168" s="191">
        <v>201502</v>
      </c>
      <c r="B168" s="192" t="s">
        <v>405</v>
      </c>
      <c r="C168" s="192" t="s">
        <v>406</v>
      </c>
      <c r="D168" s="191">
        <v>17</v>
      </c>
      <c r="E168" s="191">
        <v>17</v>
      </c>
      <c r="F168" s="191">
        <v>100</v>
      </c>
      <c r="G168" s="191">
        <v>0</v>
      </c>
      <c r="H168" s="191">
        <v>0</v>
      </c>
      <c r="I168" s="191">
        <v>100</v>
      </c>
      <c r="J168" s="191">
        <v>0</v>
      </c>
      <c r="K168" s="191">
        <v>0</v>
      </c>
      <c r="L168" s="193">
        <v>4.0048611111111105</v>
      </c>
    </row>
    <row r="169" spans="1:12" ht="79.5" thickBot="1" x14ac:dyDescent="0.3">
      <c r="A169" s="194">
        <v>201502</v>
      </c>
      <c r="B169" s="195" t="s">
        <v>435</v>
      </c>
      <c r="C169" s="195" t="s">
        <v>436</v>
      </c>
      <c r="D169" s="194">
        <v>22</v>
      </c>
      <c r="E169" s="194">
        <v>19</v>
      </c>
      <c r="F169" s="194">
        <v>86</v>
      </c>
      <c r="G169" s="194">
        <v>0</v>
      </c>
      <c r="H169" s="194">
        <v>0</v>
      </c>
      <c r="I169" s="194">
        <v>86</v>
      </c>
      <c r="J169" s="194">
        <v>14</v>
      </c>
      <c r="K169" s="194">
        <v>1</v>
      </c>
      <c r="L169" s="196">
        <v>3.129861111111111</v>
      </c>
    </row>
    <row r="170" spans="1:12" ht="79.5" thickBot="1" x14ac:dyDescent="0.3">
      <c r="A170" s="191">
        <v>201502</v>
      </c>
      <c r="B170" s="192" t="s">
        <v>477</v>
      </c>
      <c r="C170" s="192" t="s">
        <v>478</v>
      </c>
      <c r="D170" s="191">
        <v>2</v>
      </c>
      <c r="E170" s="191">
        <v>1</v>
      </c>
      <c r="F170" s="191">
        <v>50</v>
      </c>
      <c r="G170" s="191">
        <v>1</v>
      </c>
      <c r="H170" s="191">
        <v>50</v>
      </c>
      <c r="I170" s="191">
        <v>100</v>
      </c>
      <c r="J170" s="191">
        <v>0</v>
      </c>
      <c r="K170" s="191">
        <v>0</v>
      </c>
      <c r="L170" s="193">
        <v>3.8368055555555554</v>
      </c>
    </row>
    <row r="171" spans="1:12" ht="23.25" thickBot="1" x14ac:dyDescent="0.3">
      <c r="A171" s="194">
        <v>201502</v>
      </c>
      <c r="B171" s="195" t="s">
        <v>407</v>
      </c>
      <c r="C171" s="195" t="s">
        <v>408</v>
      </c>
      <c r="D171" s="194">
        <v>20</v>
      </c>
      <c r="E171" s="194">
        <v>9</v>
      </c>
      <c r="F171" s="194">
        <v>45</v>
      </c>
      <c r="G171" s="194">
        <v>2</v>
      </c>
      <c r="H171" s="194">
        <v>10</v>
      </c>
      <c r="I171" s="194">
        <v>55</v>
      </c>
      <c r="J171" s="194">
        <v>45</v>
      </c>
      <c r="K171" s="194">
        <v>3</v>
      </c>
      <c r="L171" s="196">
        <v>1.79375</v>
      </c>
    </row>
    <row r="172" spans="1:12" ht="45.75" thickBot="1" x14ac:dyDescent="0.3">
      <c r="A172" s="191">
        <v>201502</v>
      </c>
      <c r="B172" s="192" t="s">
        <v>437</v>
      </c>
      <c r="C172" s="192" t="s">
        <v>438</v>
      </c>
      <c r="D172" s="191">
        <v>24</v>
      </c>
      <c r="E172" s="191">
        <v>24</v>
      </c>
      <c r="F172" s="191">
        <v>100</v>
      </c>
      <c r="G172" s="191">
        <v>0</v>
      </c>
      <c r="H172" s="191">
        <v>0</v>
      </c>
      <c r="I172" s="191">
        <v>100</v>
      </c>
      <c r="J172" s="191">
        <v>0</v>
      </c>
      <c r="K172" s="191">
        <v>0</v>
      </c>
      <c r="L172" s="193">
        <v>3.5020833333333332</v>
      </c>
    </row>
    <row r="173" spans="1:12" ht="34.5" thickBot="1" x14ac:dyDescent="0.3">
      <c r="A173" s="194">
        <v>201502</v>
      </c>
      <c r="B173" s="195" t="s">
        <v>479</v>
      </c>
      <c r="C173" s="195" t="s">
        <v>480</v>
      </c>
      <c r="D173" s="194">
        <v>1</v>
      </c>
      <c r="E173" s="194">
        <v>1</v>
      </c>
      <c r="F173" s="194">
        <v>100</v>
      </c>
      <c r="G173" s="194">
        <v>0</v>
      </c>
      <c r="H173" s="194">
        <v>0</v>
      </c>
      <c r="I173" s="194">
        <v>100</v>
      </c>
      <c r="J173" s="194">
        <v>0</v>
      </c>
      <c r="K173" s="194">
        <v>0</v>
      </c>
      <c r="L173" s="196">
        <v>3.3333333333333335</v>
      </c>
    </row>
    <row r="174" spans="1:12" ht="23.25" thickBot="1" x14ac:dyDescent="0.3">
      <c r="A174" s="191">
        <v>201502</v>
      </c>
      <c r="B174" s="192" t="s">
        <v>423</v>
      </c>
      <c r="C174" s="192" t="s">
        <v>424</v>
      </c>
      <c r="D174" s="191">
        <v>2</v>
      </c>
      <c r="E174" s="191">
        <v>2</v>
      </c>
      <c r="F174" s="191">
        <v>100</v>
      </c>
      <c r="G174" s="191">
        <v>0</v>
      </c>
      <c r="H174" s="191">
        <v>0</v>
      </c>
      <c r="I174" s="191">
        <v>100</v>
      </c>
      <c r="J174" s="191">
        <v>0</v>
      </c>
      <c r="K174" s="191">
        <v>0</v>
      </c>
      <c r="L174" s="193">
        <v>3.75</v>
      </c>
    </row>
    <row r="175" spans="1:12" ht="90.75" thickBot="1" x14ac:dyDescent="0.3">
      <c r="A175" s="194">
        <v>201502</v>
      </c>
      <c r="B175" s="195" t="s">
        <v>481</v>
      </c>
      <c r="C175" s="195" t="s">
        <v>482</v>
      </c>
      <c r="D175" s="194">
        <v>3</v>
      </c>
      <c r="E175" s="194">
        <v>3</v>
      </c>
      <c r="F175" s="194">
        <v>100</v>
      </c>
      <c r="G175" s="194">
        <v>0</v>
      </c>
      <c r="H175" s="194">
        <v>0</v>
      </c>
      <c r="I175" s="194">
        <v>100</v>
      </c>
      <c r="J175" s="194">
        <v>0</v>
      </c>
      <c r="K175" s="194">
        <v>1</v>
      </c>
      <c r="L175" s="196">
        <v>3.4604166666666667</v>
      </c>
    </row>
    <row r="176" spans="1:12" ht="45.75" thickBot="1" x14ac:dyDescent="0.3">
      <c r="A176" s="191">
        <v>201502</v>
      </c>
      <c r="B176" s="192" t="s">
        <v>409</v>
      </c>
      <c r="C176" s="192" t="s">
        <v>410</v>
      </c>
      <c r="D176" s="191">
        <v>16</v>
      </c>
      <c r="E176" s="191">
        <v>16</v>
      </c>
      <c r="F176" s="191">
        <v>100</v>
      </c>
      <c r="G176" s="191">
        <v>0</v>
      </c>
      <c r="H176" s="191">
        <v>0</v>
      </c>
      <c r="I176" s="191">
        <v>100</v>
      </c>
      <c r="J176" s="191">
        <v>0</v>
      </c>
      <c r="K176" s="191">
        <v>0</v>
      </c>
      <c r="L176" s="193">
        <v>3.7111111111111108</v>
      </c>
    </row>
    <row r="177" spans="1:12" ht="15.75" thickBot="1" x14ac:dyDescent="0.3">
      <c r="A177" s="194">
        <v>201502</v>
      </c>
      <c r="B177" s="195" t="s">
        <v>393</v>
      </c>
      <c r="C177" s="195" t="s">
        <v>394</v>
      </c>
      <c r="D177" s="194">
        <v>3</v>
      </c>
      <c r="E177" s="194">
        <v>3</v>
      </c>
      <c r="F177" s="194">
        <v>100</v>
      </c>
      <c r="G177" s="194">
        <v>0</v>
      </c>
      <c r="H177" s="194">
        <v>0</v>
      </c>
      <c r="I177" s="194">
        <v>100</v>
      </c>
      <c r="J177" s="194">
        <v>0</v>
      </c>
      <c r="K177" s="194">
        <v>0</v>
      </c>
      <c r="L177" s="196">
        <v>3.5833333333333335</v>
      </c>
    </row>
    <row r="178" spans="1:12" ht="23.25" thickBot="1" x14ac:dyDescent="0.3">
      <c r="A178" s="191">
        <v>201601</v>
      </c>
      <c r="B178" s="192" t="s">
        <v>461</v>
      </c>
      <c r="C178" s="192" t="s">
        <v>462</v>
      </c>
      <c r="D178" s="191">
        <v>3</v>
      </c>
      <c r="E178" s="191">
        <v>3</v>
      </c>
      <c r="F178" s="191">
        <v>100</v>
      </c>
      <c r="G178" s="191">
        <v>0</v>
      </c>
      <c r="H178" s="191">
        <v>0</v>
      </c>
      <c r="I178" s="191">
        <v>100</v>
      </c>
      <c r="J178" s="191">
        <v>0</v>
      </c>
      <c r="K178" s="191">
        <v>3</v>
      </c>
      <c r="L178" s="193">
        <v>2.9166666666666665</v>
      </c>
    </row>
    <row r="179" spans="1:12" ht="23.25" thickBot="1" x14ac:dyDescent="0.3">
      <c r="A179" s="194">
        <v>201601</v>
      </c>
      <c r="B179" s="195" t="s">
        <v>411</v>
      </c>
      <c r="C179" s="195" t="s">
        <v>412</v>
      </c>
      <c r="D179" s="194">
        <v>14</v>
      </c>
      <c r="E179" s="194">
        <v>13</v>
      </c>
      <c r="F179" s="194">
        <v>93</v>
      </c>
      <c r="G179" s="194">
        <v>0</v>
      </c>
      <c r="H179" s="194">
        <v>0</v>
      </c>
      <c r="I179" s="194">
        <v>93</v>
      </c>
      <c r="J179" s="194">
        <v>7</v>
      </c>
      <c r="K179" s="194">
        <v>0</v>
      </c>
      <c r="L179" s="196">
        <v>3.4645833333333336</v>
      </c>
    </row>
    <row r="180" spans="1:12" ht="23.25" thickBot="1" x14ac:dyDescent="0.3">
      <c r="A180" s="191">
        <v>201601</v>
      </c>
      <c r="B180" s="192" t="s">
        <v>439</v>
      </c>
      <c r="C180" s="192" t="s">
        <v>440</v>
      </c>
      <c r="D180" s="191">
        <v>4</v>
      </c>
      <c r="E180" s="191">
        <v>3</v>
      </c>
      <c r="F180" s="191">
        <v>75</v>
      </c>
      <c r="G180" s="191">
        <v>0</v>
      </c>
      <c r="H180" s="191">
        <v>0</v>
      </c>
      <c r="I180" s="191">
        <v>75</v>
      </c>
      <c r="J180" s="191">
        <v>25</v>
      </c>
      <c r="K180" s="191">
        <v>0</v>
      </c>
      <c r="L180" s="193">
        <v>2.7916666666666665</v>
      </c>
    </row>
    <row r="181" spans="1:12" ht="23.25" thickBot="1" x14ac:dyDescent="0.3">
      <c r="A181" s="194">
        <v>201601</v>
      </c>
      <c r="B181" s="195" t="s">
        <v>463</v>
      </c>
      <c r="C181" s="195" t="s">
        <v>464</v>
      </c>
      <c r="D181" s="194">
        <v>5</v>
      </c>
      <c r="E181" s="194">
        <v>4</v>
      </c>
      <c r="F181" s="194">
        <v>80</v>
      </c>
      <c r="G181" s="194">
        <v>1</v>
      </c>
      <c r="H181" s="194">
        <v>20</v>
      </c>
      <c r="I181" s="194">
        <v>100</v>
      </c>
      <c r="J181" s="194">
        <v>0</v>
      </c>
      <c r="K181" s="194">
        <v>0</v>
      </c>
      <c r="L181" s="196">
        <v>3.7541666666666664</v>
      </c>
    </row>
    <row r="182" spans="1:12" ht="57" thickBot="1" x14ac:dyDescent="0.3">
      <c r="A182" s="191">
        <v>201601</v>
      </c>
      <c r="B182" s="192" t="s">
        <v>465</v>
      </c>
      <c r="C182" s="192" t="s">
        <v>466</v>
      </c>
      <c r="D182" s="191">
        <v>1</v>
      </c>
      <c r="E182" s="191">
        <v>1</v>
      </c>
      <c r="F182" s="191">
        <v>100</v>
      </c>
      <c r="G182" s="191">
        <v>0</v>
      </c>
      <c r="H182" s="191">
        <v>0</v>
      </c>
      <c r="I182" s="191">
        <v>100</v>
      </c>
      <c r="J182" s="191">
        <v>0</v>
      </c>
      <c r="K182" s="191">
        <v>0</v>
      </c>
      <c r="L182" s="193">
        <v>3.8333333333333335</v>
      </c>
    </row>
    <row r="183" spans="1:12" ht="23.25" thickBot="1" x14ac:dyDescent="0.3">
      <c r="A183" s="194">
        <v>201601</v>
      </c>
      <c r="B183" s="195" t="s">
        <v>483</v>
      </c>
      <c r="C183" s="195" t="s">
        <v>484</v>
      </c>
      <c r="D183" s="194">
        <v>1</v>
      </c>
      <c r="E183" s="194">
        <v>1</v>
      </c>
      <c r="F183" s="194">
        <v>100</v>
      </c>
      <c r="G183" s="194">
        <v>0</v>
      </c>
      <c r="H183" s="194">
        <v>0</v>
      </c>
      <c r="I183" s="194">
        <v>100</v>
      </c>
      <c r="J183" s="194">
        <v>0</v>
      </c>
      <c r="K183" s="194">
        <v>0</v>
      </c>
      <c r="L183" s="196">
        <v>3.375</v>
      </c>
    </row>
    <row r="184" spans="1:12" ht="34.5" thickBot="1" x14ac:dyDescent="0.3">
      <c r="A184" s="191">
        <v>201601</v>
      </c>
      <c r="B184" s="192" t="s">
        <v>485</v>
      </c>
      <c r="C184" s="192" t="s">
        <v>486</v>
      </c>
      <c r="D184" s="191">
        <v>2</v>
      </c>
      <c r="E184" s="191">
        <v>2</v>
      </c>
      <c r="F184" s="191">
        <v>100</v>
      </c>
      <c r="G184" s="191">
        <v>0</v>
      </c>
      <c r="H184" s="191">
        <v>0</v>
      </c>
      <c r="I184" s="191">
        <v>100</v>
      </c>
      <c r="J184" s="191">
        <v>0</v>
      </c>
      <c r="K184" s="191">
        <v>0</v>
      </c>
      <c r="L184" s="193">
        <v>3.4583333333333335</v>
      </c>
    </row>
    <row r="185" spans="1:12" ht="23.25" thickBot="1" x14ac:dyDescent="0.3">
      <c r="A185" s="194">
        <v>201601</v>
      </c>
      <c r="B185" s="195" t="s">
        <v>395</v>
      </c>
      <c r="C185" s="195" t="s">
        <v>396</v>
      </c>
      <c r="D185" s="194">
        <v>2</v>
      </c>
      <c r="E185" s="194">
        <v>1</v>
      </c>
      <c r="F185" s="194">
        <v>50</v>
      </c>
      <c r="G185" s="194">
        <v>0</v>
      </c>
      <c r="H185" s="194">
        <v>0</v>
      </c>
      <c r="I185" s="194">
        <v>50</v>
      </c>
      <c r="J185" s="194">
        <v>50</v>
      </c>
      <c r="K185" s="194">
        <v>0</v>
      </c>
      <c r="L185" s="196">
        <v>2.0833333333333335</v>
      </c>
    </row>
    <row r="186" spans="1:12" ht="23.25" thickBot="1" x14ac:dyDescent="0.3">
      <c r="A186" s="191">
        <v>201601</v>
      </c>
      <c r="B186" s="192" t="s">
        <v>365</v>
      </c>
      <c r="C186" s="192" t="s">
        <v>366</v>
      </c>
      <c r="D186" s="191">
        <v>1</v>
      </c>
      <c r="E186" s="191">
        <v>1</v>
      </c>
      <c r="F186" s="191">
        <v>100</v>
      </c>
      <c r="G186" s="191">
        <v>0</v>
      </c>
      <c r="H186" s="191">
        <v>0</v>
      </c>
      <c r="I186" s="191">
        <v>100</v>
      </c>
      <c r="J186" s="191">
        <v>0</v>
      </c>
      <c r="K186" s="191">
        <v>0</v>
      </c>
      <c r="L186" s="193">
        <v>3.3333333333333335</v>
      </c>
    </row>
    <row r="187" spans="1:12" ht="23.25" thickBot="1" x14ac:dyDescent="0.3">
      <c r="A187" s="194">
        <v>201601</v>
      </c>
      <c r="B187" s="195" t="s">
        <v>379</v>
      </c>
      <c r="C187" s="195" t="s">
        <v>380</v>
      </c>
      <c r="D187" s="194">
        <v>20</v>
      </c>
      <c r="E187" s="194">
        <v>15</v>
      </c>
      <c r="F187" s="194">
        <v>75</v>
      </c>
      <c r="G187" s="194">
        <v>4</v>
      </c>
      <c r="H187" s="194">
        <v>20</v>
      </c>
      <c r="I187" s="194">
        <v>95</v>
      </c>
      <c r="J187" s="194">
        <v>5</v>
      </c>
      <c r="K187" s="194">
        <v>4</v>
      </c>
      <c r="L187" s="196">
        <v>3.1687499999999997</v>
      </c>
    </row>
    <row r="188" spans="1:12" ht="23.25" thickBot="1" x14ac:dyDescent="0.3">
      <c r="A188" s="191">
        <v>201601</v>
      </c>
      <c r="B188" s="192" t="s">
        <v>399</v>
      </c>
      <c r="C188" s="192" t="s">
        <v>400</v>
      </c>
      <c r="D188" s="191">
        <v>3</v>
      </c>
      <c r="E188" s="191">
        <v>2</v>
      </c>
      <c r="F188" s="191">
        <v>67</v>
      </c>
      <c r="G188" s="191">
        <v>1</v>
      </c>
      <c r="H188" s="191">
        <v>33</v>
      </c>
      <c r="I188" s="191">
        <v>100</v>
      </c>
      <c r="J188" s="191">
        <v>0</v>
      </c>
      <c r="K188" s="191">
        <v>1</v>
      </c>
      <c r="L188" s="193">
        <v>3.4583333333333335</v>
      </c>
    </row>
    <row r="189" spans="1:12" ht="15.75" thickBot="1" x14ac:dyDescent="0.3">
      <c r="A189" s="194">
        <v>201601</v>
      </c>
      <c r="B189" s="195" t="s">
        <v>367</v>
      </c>
      <c r="C189" s="195" t="s">
        <v>368</v>
      </c>
      <c r="D189" s="194">
        <v>1</v>
      </c>
      <c r="E189" s="194">
        <v>1</v>
      </c>
      <c r="F189" s="194">
        <v>100</v>
      </c>
      <c r="G189" s="194">
        <v>0</v>
      </c>
      <c r="H189" s="194">
        <v>0</v>
      </c>
      <c r="I189" s="194">
        <v>100</v>
      </c>
      <c r="J189" s="194">
        <v>0</v>
      </c>
      <c r="K189" s="194">
        <v>1</v>
      </c>
      <c r="L189" s="196">
        <v>2.9166666666666665</v>
      </c>
    </row>
    <row r="190" spans="1:12" ht="23.25" thickBot="1" x14ac:dyDescent="0.3">
      <c r="A190" s="191">
        <v>201601</v>
      </c>
      <c r="B190" s="192" t="s">
        <v>371</v>
      </c>
      <c r="C190" s="192" t="s">
        <v>372</v>
      </c>
      <c r="D190" s="191">
        <v>1</v>
      </c>
      <c r="E190" s="191">
        <v>1</v>
      </c>
      <c r="F190" s="191">
        <v>100</v>
      </c>
      <c r="G190" s="191">
        <v>0</v>
      </c>
      <c r="H190" s="191">
        <v>0</v>
      </c>
      <c r="I190" s="191">
        <v>100</v>
      </c>
      <c r="J190" s="191">
        <v>0</v>
      </c>
      <c r="K190" s="191">
        <v>0</v>
      </c>
      <c r="L190" s="193">
        <v>3.75</v>
      </c>
    </row>
    <row r="191" spans="1:12" ht="15.75" thickBot="1" x14ac:dyDescent="0.3">
      <c r="A191" s="194">
        <v>201601</v>
      </c>
      <c r="B191" s="195" t="s">
        <v>381</v>
      </c>
      <c r="C191" s="195" t="s">
        <v>382</v>
      </c>
      <c r="D191" s="194">
        <v>21</v>
      </c>
      <c r="E191" s="194">
        <v>19</v>
      </c>
      <c r="F191" s="194">
        <v>90</v>
      </c>
      <c r="G191" s="194">
        <v>1</v>
      </c>
      <c r="H191" s="194">
        <v>5</v>
      </c>
      <c r="I191" s="194">
        <v>95</v>
      </c>
      <c r="J191" s="194">
        <v>5</v>
      </c>
      <c r="K191" s="194">
        <v>5</v>
      </c>
      <c r="L191" s="196">
        <v>3.0430555555555556</v>
      </c>
    </row>
    <row r="192" spans="1:12" ht="23.25" thickBot="1" x14ac:dyDescent="0.3">
      <c r="A192" s="191">
        <v>201601</v>
      </c>
      <c r="B192" s="192" t="s">
        <v>373</v>
      </c>
      <c r="C192" s="192" t="s">
        <v>374</v>
      </c>
      <c r="D192" s="191">
        <v>15</v>
      </c>
      <c r="E192" s="191">
        <v>9</v>
      </c>
      <c r="F192" s="191">
        <v>60</v>
      </c>
      <c r="G192" s="191">
        <v>6</v>
      </c>
      <c r="H192" s="191">
        <v>40</v>
      </c>
      <c r="I192" s="191">
        <v>100</v>
      </c>
      <c r="J192" s="191">
        <v>0</v>
      </c>
      <c r="K192" s="191">
        <v>9</v>
      </c>
      <c r="L192" s="193">
        <v>3.005555555555556</v>
      </c>
    </row>
    <row r="193" spans="1:12" ht="23.25" thickBot="1" x14ac:dyDescent="0.3">
      <c r="A193" s="194">
        <v>201601</v>
      </c>
      <c r="B193" s="195" t="s">
        <v>383</v>
      </c>
      <c r="C193" s="195" t="s">
        <v>384</v>
      </c>
      <c r="D193" s="194">
        <v>14</v>
      </c>
      <c r="E193" s="194">
        <v>8</v>
      </c>
      <c r="F193" s="194">
        <v>57</v>
      </c>
      <c r="G193" s="194">
        <v>6</v>
      </c>
      <c r="H193" s="194">
        <v>43</v>
      </c>
      <c r="I193" s="194">
        <v>100</v>
      </c>
      <c r="J193" s="194">
        <v>0</v>
      </c>
      <c r="K193" s="194">
        <v>2</v>
      </c>
      <c r="L193" s="196">
        <v>3.3777777777777778</v>
      </c>
    </row>
    <row r="194" spans="1:12" ht="15.75" thickBot="1" x14ac:dyDescent="0.3">
      <c r="A194" s="191">
        <v>201601</v>
      </c>
      <c r="B194" s="192" t="s">
        <v>441</v>
      </c>
      <c r="C194" s="192" t="s">
        <v>442</v>
      </c>
      <c r="D194" s="191">
        <v>1</v>
      </c>
      <c r="E194" s="191">
        <v>1</v>
      </c>
      <c r="F194" s="191">
        <v>100</v>
      </c>
      <c r="G194" s="191">
        <v>0</v>
      </c>
      <c r="H194" s="191">
        <v>0</v>
      </c>
      <c r="I194" s="191">
        <v>100</v>
      </c>
      <c r="J194" s="191">
        <v>0</v>
      </c>
      <c r="K194" s="191">
        <v>1</v>
      </c>
      <c r="L194" s="193">
        <v>2.9166666666666665</v>
      </c>
    </row>
    <row r="195" spans="1:12" ht="23.25" thickBot="1" x14ac:dyDescent="0.3">
      <c r="A195" s="194">
        <v>201601</v>
      </c>
      <c r="B195" s="195" t="s">
        <v>413</v>
      </c>
      <c r="C195" s="195" t="s">
        <v>414</v>
      </c>
      <c r="D195" s="194">
        <v>9</v>
      </c>
      <c r="E195" s="194">
        <v>9</v>
      </c>
      <c r="F195" s="194">
        <v>100</v>
      </c>
      <c r="G195" s="194">
        <v>0</v>
      </c>
      <c r="H195" s="194">
        <v>0</v>
      </c>
      <c r="I195" s="194">
        <v>100</v>
      </c>
      <c r="J195" s="194">
        <v>0</v>
      </c>
      <c r="K195" s="194">
        <v>0</v>
      </c>
      <c r="L195" s="196">
        <v>3.6694444444444443</v>
      </c>
    </row>
    <row r="196" spans="1:12" ht="23.25" thickBot="1" x14ac:dyDescent="0.3">
      <c r="A196" s="191">
        <v>201601</v>
      </c>
      <c r="B196" s="192" t="s">
        <v>467</v>
      </c>
      <c r="C196" s="192" t="s">
        <v>468</v>
      </c>
      <c r="D196" s="191">
        <v>7</v>
      </c>
      <c r="E196" s="191">
        <v>7</v>
      </c>
      <c r="F196" s="191">
        <v>100</v>
      </c>
      <c r="G196" s="191">
        <v>0</v>
      </c>
      <c r="H196" s="191">
        <v>0</v>
      </c>
      <c r="I196" s="191">
        <v>100</v>
      </c>
      <c r="J196" s="191">
        <v>0</v>
      </c>
      <c r="K196" s="191">
        <v>0</v>
      </c>
      <c r="L196" s="193">
        <v>3.7145833333333336</v>
      </c>
    </row>
    <row r="197" spans="1:12" ht="34.5" thickBot="1" x14ac:dyDescent="0.3">
      <c r="A197" s="194">
        <v>201601</v>
      </c>
      <c r="B197" s="195" t="s">
        <v>469</v>
      </c>
      <c r="C197" s="195" t="s">
        <v>470</v>
      </c>
      <c r="D197" s="194">
        <v>4</v>
      </c>
      <c r="E197" s="194">
        <v>4</v>
      </c>
      <c r="F197" s="194">
        <v>100</v>
      </c>
      <c r="G197" s="194">
        <v>0</v>
      </c>
      <c r="H197" s="194">
        <v>0</v>
      </c>
      <c r="I197" s="194">
        <v>100</v>
      </c>
      <c r="J197" s="194">
        <v>0</v>
      </c>
      <c r="K197" s="194">
        <v>0</v>
      </c>
      <c r="L197" s="196">
        <v>3.463888888888889</v>
      </c>
    </row>
    <row r="198" spans="1:12" ht="23.25" thickBot="1" x14ac:dyDescent="0.3">
      <c r="A198" s="191">
        <v>201601</v>
      </c>
      <c r="B198" s="192" t="s">
        <v>487</v>
      </c>
      <c r="C198" s="192" t="s">
        <v>488</v>
      </c>
      <c r="D198" s="191">
        <v>2</v>
      </c>
      <c r="E198" s="191">
        <v>2</v>
      </c>
      <c r="F198" s="191">
        <v>100</v>
      </c>
      <c r="G198" s="191">
        <v>0</v>
      </c>
      <c r="H198" s="191">
        <v>0</v>
      </c>
      <c r="I198" s="191">
        <v>100</v>
      </c>
      <c r="J198" s="191">
        <v>0</v>
      </c>
      <c r="K198" s="191">
        <v>0</v>
      </c>
      <c r="L198" s="193">
        <v>3.75</v>
      </c>
    </row>
    <row r="199" spans="1:12" ht="23.25" thickBot="1" x14ac:dyDescent="0.3">
      <c r="A199" s="194">
        <v>201601</v>
      </c>
      <c r="B199" s="195" t="s">
        <v>427</v>
      </c>
      <c r="C199" s="195" t="s">
        <v>428</v>
      </c>
      <c r="D199" s="194">
        <v>1</v>
      </c>
      <c r="E199" s="194">
        <v>0</v>
      </c>
      <c r="F199" s="194">
        <v>0</v>
      </c>
      <c r="G199" s="194">
        <v>1</v>
      </c>
      <c r="H199" s="194">
        <v>100</v>
      </c>
      <c r="I199" s="194">
        <v>100</v>
      </c>
      <c r="J199" s="194">
        <v>0</v>
      </c>
      <c r="K199" s="194">
        <v>1</v>
      </c>
      <c r="L199" s="196">
        <v>2.9166666666666665</v>
      </c>
    </row>
    <row r="200" spans="1:12" ht="23.25" thickBot="1" x14ac:dyDescent="0.3">
      <c r="A200" s="191">
        <v>201601</v>
      </c>
      <c r="B200" s="192" t="s">
        <v>445</v>
      </c>
      <c r="C200" s="192" t="s">
        <v>446</v>
      </c>
      <c r="D200" s="191">
        <v>11</v>
      </c>
      <c r="E200" s="191">
        <v>11</v>
      </c>
      <c r="F200" s="191">
        <v>100</v>
      </c>
      <c r="G200" s="191">
        <v>0</v>
      </c>
      <c r="H200" s="191">
        <v>0</v>
      </c>
      <c r="I200" s="191">
        <v>100</v>
      </c>
      <c r="J200" s="191">
        <v>0</v>
      </c>
      <c r="K200" s="191">
        <v>0</v>
      </c>
      <c r="L200" s="193">
        <v>3.6291666666666664</v>
      </c>
    </row>
    <row r="201" spans="1:12" ht="45.75" thickBot="1" x14ac:dyDescent="0.3">
      <c r="A201" s="194">
        <v>201601</v>
      </c>
      <c r="B201" s="195" t="s">
        <v>489</v>
      </c>
      <c r="C201" s="195" t="s">
        <v>490</v>
      </c>
      <c r="D201" s="194">
        <v>1</v>
      </c>
      <c r="E201" s="194">
        <v>1</v>
      </c>
      <c r="F201" s="194">
        <v>100</v>
      </c>
      <c r="G201" s="194">
        <v>0</v>
      </c>
      <c r="H201" s="194">
        <v>0</v>
      </c>
      <c r="I201" s="194">
        <v>100</v>
      </c>
      <c r="J201" s="194">
        <v>0</v>
      </c>
      <c r="K201" s="194">
        <v>0</v>
      </c>
      <c r="L201" s="196">
        <v>3.5416666666666665</v>
      </c>
    </row>
    <row r="202" spans="1:12" ht="45.75" thickBot="1" x14ac:dyDescent="0.3">
      <c r="A202" s="191">
        <v>201601</v>
      </c>
      <c r="B202" s="192" t="s">
        <v>491</v>
      </c>
      <c r="C202" s="192" t="s">
        <v>492</v>
      </c>
      <c r="D202" s="191">
        <v>1</v>
      </c>
      <c r="E202" s="191">
        <v>0</v>
      </c>
      <c r="F202" s="191">
        <v>0</v>
      </c>
      <c r="G202" s="191">
        <v>1</v>
      </c>
      <c r="H202" s="191">
        <v>100</v>
      </c>
      <c r="I202" s="191">
        <v>100</v>
      </c>
      <c r="J202" s="191">
        <v>0</v>
      </c>
      <c r="K202" s="191">
        <v>1</v>
      </c>
      <c r="L202" s="193">
        <v>2.9166666666666665</v>
      </c>
    </row>
    <row r="203" spans="1:12" ht="23.25" thickBot="1" x14ac:dyDescent="0.3">
      <c r="A203" s="194">
        <v>201601</v>
      </c>
      <c r="B203" s="195" t="s">
        <v>493</v>
      </c>
      <c r="C203" s="195" t="s">
        <v>494</v>
      </c>
      <c r="D203" s="194">
        <v>1</v>
      </c>
      <c r="E203" s="194">
        <v>1</v>
      </c>
      <c r="F203" s="194">
        <v>100</v>
      </c>
      <c r="G203" s="194">
        <v>0</v>
      </c>
      <c r="H203" s="194">
        <v>0</v>
      </c>
      <c r="I203" s="194">
        <v>100</v>
      </c>
      <c r="J203" s="194">
        <v>0</v>
      </c>
      <c r="K203" s="194">
        <v>0</v>
      </c>
      <c r="L203" s="196">
        <v>3.0833333333333335</v>
      </c>
    </row>
    <row r="204" spans="1:12" ht="23.25" thickBot="1" x14ac:dyDescent="0.3">
      <c r="A204" s="191">
        <v>201601</v>
      </c>
      <c r="B204" s="192" t="s">
        <v>429</v>
      </c>
      <c r="C204" s="192" t="s">
        <v>430</v>
      </c>
      <c r="D204" s="191">
        <v>4</v>
      </c>
      <c r="E204" s="191">
        <v>2</v>
      </c>
      <c r="F204" s="191">
        <v>50</v>
      </c>
      <c r="G204" s="191">
        <v>0</v>
      </c>
      <c r="H204" s="191">
        <v>0</v>
      </c>
      <c r="I204" s="191">
        <v>50</v>
      </c>
      <c r="J204" s="191">
        <v>50</v>
      </c>
      <c r="K204" s="191">
        <v>0</v>
      </c>
      <c r="L204" s="193">
        <v>1.5</v>
      </c>
    </row>
    <row r="205" spans="1:12" ht="23.25" thickBot="1" x14ac:dyDescent="0.3">
      <c r="A205" s="194">
        <v>201601</v>
      </c>
      <c r="B205" s="195" t="s">
        <v>449</v>
      </c>
      <c r="C205" s="195" t="s">
        <v>450</v>
      </c>
      <c r="D205" s="194">
        <v>22</v>
      </c>
      <c r="E205" s="194">
        <v>15</v>
      </c>
      <c r="F205" s="194">
        <v>68</v>
      </c>
      <c r="G205" s="194">
        <v>5</v>
      </c>
      <c r="H205" s="194">
        <v>23</v>
      </c>
      <c r="I205" s="194">
        <v>91</v>
      </c>
      <c r="J205" s="194">
        <v>9</v>
      </c>
      <c r="K205" s="194">
        <v>5</v>
      </c>
      <c r="L205" s="196">
        <v>3.088194444444444</v>
      </c>
    </row>
    <row r="206" spans="1:12" ht="45.75" thickBot="1" x14ac:dyDescent="0.3">
      <c r="A206" s="191">
        <v>201601</v>
      </c>
      <c r="B206" s="192" t="s">
        <v>495</v>
      </c>
      <c r="C206" s="192" t="s">
        <v>496</v>
      </c>
      <c r="D206" s="191">
        <v>1</v>
      </c>
      <c r="E206" s="191">
        <v>1</v>
      </c>
      <c r="F206" s="191">
        <v>100</v>
      </c>
      <c r="G206" s="191">
        <v>0</v>
      </c>
      <c r="H206" s="191">
        <v>0</v>
      </c>
      <c r="I206" s="191">
        <v>100</v>
      </c>
      <c r="J206" s="191">
        <v>0</v>
      </c>
      <c r="K206" s="191">
        <v>0</v>
      </c>
      <c r="L206" s="193">
        <v>3.5416666666666665</v>
      </c>
    </row>
    <row r="207" spans="1:12" ht="45.75" thickBot="1" x14ac:dyDescent="0.3">
      <c r="A207" s="194">
        <v>201601</v>
      </c>
      <c r="B207" s="195" t="s">
        <v>431</v>
      </c>
      <c r="C207" s="195" t="s">
        <v>432</v>
      </c>
      <c r="D207" s="194">
        <v>3</v>
      </c>
      <c r="E207" s="194">
        <v>3</v>
      </c>
      <c r="F207" s="194">
        <v>100</v>
      </c>
      <c r="G207" s="194">
        <v>0</v>
      </c>
      <c r="H207" s="194">
        <v>0</v>
      </c>
      <c r="I207" s="194">
        <v>100</v>
      </c>
      <c r="J207" s="194">
        <v>0</v>
      </c>
      <c r="K207" s="194">
        <v>0</v>
      </c>
      <c r="L207" s="196">
        <v>3.7937499999999997</v>
      </c>
    </row>
    <row r="208" spans="1:12" ht="34.5" thickBot="1" x14ac:dyDescent="0.3">
      <c r="A208" s="191">
        <v>201601</v>
      </c>
      <c r="B208" s="192" t="s">
        <v>497</v>
      </c>
      <c r="C208" s="192" t="s">
        <v>498</v>
      </c>
      <c r="D208" s="191">
        <v>22</v>
      </c>
      <c r="E208" s="191">
        <v>19</v>
      </c>
      <c r="F208" s="191">
        <v>86</v>
      </c>
      <c r="G208" s="191">
        <v>3</v>
      </c>
      <c r="H208" s="191">
        <v>14</v>
      </c>
      <c r="I208" s="191">
        <v>100</v>
      </c>
      <c r="J208" s="191">
        <v>0</v>
      </c>
      <c r="K208" s="191">
        <v>1</v>
      </c>
      <c r="L208" s="193">
        <v>3.7534722222222219</v>
      </c>
    </row>
    <row r="209" spans="1:12" ht="15.75" thickBot="1" x14ac:dyDescent="0.3">
      <c r="A209" s="194">
        <v>201601</v>
      </c>
      <c r="B209" s="195" t="s">
        <v>385</v>
      </c>
      <c r="C209" s="195" t="s">
        <v>386</v>
      </c>
      <c r="D209" s="194">
        <v>22</v>
      </c>
      <c r="E209" s="194">
        <v>21</v>
      </c>
      <c r="F209" s="194">
        <v>95</v>
      </c>
      <c r="G209" s="194">
        <v>0</v>
      </c>
      <c r="H209" s="194">
        <v>0</v>
      </c>
      <c r="I209" s="194">
        <v>95</v>
      </c>
      <c r="J209" s="194">
        <v>5</v>
      </c>
      <c r="K209" s="194">
        <v>7</v>
      </c>
      <c r="L209" s="196">
        <v>3.0472222222222225</v>
      </c>
    </row>
    <row r="210" spans="1:12" ht="34.5" thickBot="1" x14ac:dyDescent="0.3">
      <c r="A210" s="191">
        <v>201601</v>
      </c>
      <c r="B210" s="192" t="s">
        <v>415</v>
      </c>
      <c r="C210" s="192" t="s">
        <v>416</v>
      </c>
      <c r="D210" s="191">
        <v>1</v>
      </c>
      <c r="E210" s="191">
        <v>0</v>
      </c>
      <c r="F210" s="191">
        <v>0</v>
      </c>
      <c r="G210" s="191">
        <v>1</v>
      </c>
      <c r="H210" s="191">
        <v>100</v>
      </c>
      <c r="I210" s="191">
        <v>100</v>
      </c>
      <c r="J210" s="191">
        <v>0</v>
      </c>
      <c r="K210" s="191">
        <v>0</v>
      </c>
      <c r="L210" s="193">
        <v>2.9583333333333335</v>
      </c>
    </row>
    <row r="211" spans="1:12" ht="23.25" thickBot="1" x14ac:dyDescent="0.3">
      <c r="A211" s="194">
        <v>201601</v>
      </c>
      <c r="B211" s="195" t="s">
        <v>451</v>
      </c>
      <c r="C211" s="195" t="s">
        <v>452</v>
      </c>
      <c r="D211" s="194">
        <v>21</v>
      </c>
      <c r="E211" s="194">
        <v>14</v>
      </c>
      <c r="F211" s="194">
        <v>67</v>
      </c>
      <c r="G211" s="194">
        <v>7</v>
      </c>
      <c r="H211" s="194">
        <v>33</v>
      </c>
      <c r="I211" s="194">
        <v>100</v>
      </c>
      <c r="J211" s="194">
        <v>0</v>
      </c>
      <c r="K211" s="194">
        <v>2</v>
      </c>
      <c r="L211" s="196">
        <v>3.629861111111111</v>
      </c>
    </row>
    <row r="212" spans="1:12" ht="34.5" thickBot="1" x14ac:dyDescent="0.3">
      <c r="A212" s="191">
        <v>201601</v>
      </c>
      <c r="B212" s="192" t="s">
        <v>387</v>
      </c>
      <c r="C212" s="192" t="s">
        <v>388</v>
      </c>
      <c r="D212" s="191">
        <v>29</v>
      </c>
      <c r="E212" s="191">
        <v>14</v>
      </c>
      <c r="F212" s="191">
        <v>48</v>
      </c>
      <c r="G212" s="191">
        <v>9</v>
      </c>
      <c r="H212" s="191">
        <v>31</v>
      </c>
      <c r="I212" s="191">
        <v>79</v>
      </c>
      <c r="J212" s="191">
        <v>21</v>
      </c>
      <c r="K212" s="191">
        <v>5</v>
      </c>
      <c r="L212" s="193">
        <v>2.5868055555555558</v>
      </c>
    </row>
    <row r="213" spans="1:12" ht="57" thickBot="1" x14ac:dyDescent="0.3">
      <c r="A213" s="194">
        <v>201601</v>
      </c>
      <c r="B213" s="195" t="s">
        <v>417</v>
      </c>
      <c r="C213" s="195" t="s">
        <v>418</v>
      </c>
      <c r="D213" s="194">
        <v>16</v>
      </c>
      <c r="E213" s="194">
        <v>16</v>
      </c>
      <c r="F213" s="194">
        <v>100</v>
      </c>
      <c r="G213" s="194">
        <v>0</v>
      </c>
      <c r="H213" s="194">
        <v>0</v>
      </c>
      <c r="I213" s="194">
        <v>100</v>
      </c>
      <c r="J213" s="194">
        <v>0</v>
      </c>
      <c r="K213" s="194">
        <v>1</v>
      </c>
      <c r="L213" s="196">
        <v>3.5458333333333329</v>
      </c>
    </row>
    <row r="214" spans="1:12" ht="45.75" thickBot="1" x14ac:dyDescent="0.3">
      <c r="A214" s="191">
        <v>201601</v>
      </c>
      <c r="B214" s="192" t="s">
        <v>499</v>
      </c>
      <c r="C214" s="192" t="s">
        <v>500</v>
      </c>
      <c r="D214" s="191">
        <v>4</v>
      </c>
      <c r="E214" s="191">
        <v>3</v>
      </c>
      <c r="F214" s="191">
        <v>75</v>
      </c>
      <c r="G214" s="191">
        <v>1</v>
      </c>
      <c r="H214" s="191">
        <v>25</v>
      </c>
      <c r="I214" s="191">
        <v>100</v>
      </c>
      <c r="J214" s="191">
        <v>0</v>
      </c>
      <c r="K214" s="191">
        <v>0</v>
      </c>
      <c r="L214" s="193">
        <v>3.5854166666666667</v>
      </c>
    </row>
    <row r="215" spans="1:12" ht="23.25" thickBot="1" x14ac:dyDescent="0.3">
      <c r="A215" s="194">
        <v>201601</v>
      </c>
      <c r="B215" s="195" t="s">
        <v>389</v>
      </c>
      <c r="C215" s="195" t="s">
        <v>390</v>
      </c>
      <c r="D215" s="194">
        <v>20</v>
      </c>
      <c r="E215" s="194">
        <v>20</v>
      </c>
      <c r="F215" s="194">
        <v>100</v>
      </c>
      <c r="G215" s="194">
        <v>0</v>
      </c>
      <c r="H215" s="194">
        <v>0</v>
      </c>
      <c r="I215" s="194">
        <v>100</v>
      </c>
      <c r="J215" s="194">
        <v>0</v>
      </c>
      <c r="K215" s="194">
        <v>0</v>
      </c>
      <c r="L215" s="196">
        <v>3.9215277777777775</v>
      </c>
    </row>
    <row r="216" spans="1:12" ht="45.75" thickBot="1" x14ac:dyDescent="0.3">
      <c r="A216" s="191">
        <v>201601</v>
      </c>
      <c r="B216" s="192" t="s">
        <v>391</v>
      </c>
      <c r="C216" s="192" t="s">
        <v>392</v>
      </c>
      <c r="D216" s="191">
        <v>21</v>
      </c>
      <c r="E216" s="191">
        <v>21</v>
      </c>
      <c r="F216" s="191">
        <v>100</v>
      </c>
      <c r="G216" s="191">
        <v>0</v>
      </c>
      <c r="H216" s="191">
        <v>0</v>
      </c>
      <c r="I216" s="191">
        <v>100</v>
      </c>
      <c r="J216" s="191">
        <v>0</v>
      </c>
      <c r="K216" s="191">
        <v>0</v>
      </c>
      <c r="L216" s="193">
        <v>3.6312500000000001</v>
      </c>
    </row>
    <row r="217" spans="1:12" ht="34.5" thickBot="1" x14ac:dyDescent="0.3">
      <c r="A217" s="194">
        <v>201601</v>
      </c>
      <c r="B217" s="195" t="s">
        <v>453</v>
      </c>
      <c r="C217" s="195" t="s">
        <v>454</v>
      </c>
      <c r="D217" s="194">
        <v>25</v>
      </c>
      <c r="E217" s="194">
        <v>22</v>
      </c>
      <c r="F217" s="194">
        <v>88</v>
      </c>
      <c r="G217" s="194">
        <v>3</v>
      </c>
      <c r="H217" s="194">
        <v>12</v>
      </c>
      <c r="I217" s="194">
        <v>100</v>
      </c>
      <c r="J217" s="194">
        <v>0</v>
      </c>
      <c r="K217" s="194">
        <v>1</v>
      </c>
      <c r="L217" s="196">
        <v>3.9166666666666665</v>
      </c>
    </row>
    <row r="218" spans="1:12" ht="79.5" thickBot="1" x14ac:dyDescent="0.3">
      <c r="A218" s="191">
        <v>201601</v>
      </c>
      <c r="B218" s="192" t="s">
        <v>435</v>
      </c>
      <c r="C218" s="192" t="s">
        <v>436</v>
      </c>
      <c r="D218" s="191">
        <v>6</v>
      </c>
      <c r="E218" s="191">
        <v>6</v>
      </c>
      <c r="F218" s="191">
        <v>100</v>
      </c>
      <c r="G218" s="191">
        <v>0</v>
      </c>
      <c r="H218" s="191">
        <v>0</v>
      </c>
      <c r="I218" s="191">
        <v>100</v>
      </c>
      <c r="J218" s="191">
        <v>0</v>
      </c>
      <c r="K218" s="191">
        <v>0</v>
      </c>
      <c r="L218" s="193">
        <v>3.6284722222222219</v>
      </c>
    </row>
    <row r="219" spans="1:12" ht="23.25" thickBot="1" x14ac:dyDescent="0.3">
      <c r="A219" s="194">
        <v>201601</v>
      </c>
      <c r="B219" s="195" t="s">
        <v>419</v>
      </c>
      <c r="C219" s="195" t="s">
        <v>420</v>
      </c>
      <c r="D219" s="194">
        <v>19</v>
      </c>
      <c r="E219" s="194">
        <v>19</v>
      </c>
      <c r="F219" s="194">
        <v>100</v>
      </c>
      <c r="G219" s="194">
        <v>0</v>
      </c>
      <c r="H219" s="194">
        <v>0</v>
      </c>
      <c r="I219" s="194">
        <v>100</v>
      </c>
      <c r="J219" s="194">
        <v>0</v>
      </c>
      <c r="K219" s="194">
        <v>0</v>
      </c>
      <c r="L219" s="196">
        <v>3.7930555555555556</v>
      </c>
    </row>
    <row r="220" spans="1:12" ht="57" thickBot="1" x14ac:dyDescent="0.3">
      <c r="A220" s="191">
        <v>201601</v>
      </c>
      <c r="B220" s="192" t="s">
        <v>421</v>
      </c>
      <c r="C220" s="192" t="s">
        <v>422</v>
      </c>
      <c r="D220" s="191">
        <v>17</v>
      </c>
      <c r="E220" s="191">
        <v>14</v>
      </c>
      <c r="F220" s="191">
        <v>82</v>
      </c>
      <c r="G220" s="191">
        <v>2</v>
      </c>
      <c r="H220" s="191">
        <v>12</v>
      </c>
      <c r="I220" s="191">
        <v>94</v>
      </c>
      <c r="J220" s="191">
        <v>6</v>
      </c>
      <c r="K220" s="191">
        <v>0</v>
      </c>
      <c r="L220" s="193">
        <v>3.2124999999999999</v>
      </c>
    </row>
    <row r="221" spans="1:12" ht="23.25" thickBot="1" x14ac:dyDescent="0.3">
      <c r="A221" s="194">
        <v>201601</v>
      </c>
      <c r="B221" s="195" t="s">
        <v>455</v>
      </c>
      <c r="C221" s="195" t="s">
        <v>456</v>
      </c>
      <c r="D221" s="194">
        <v>1</v>
      </c>
      <c r="E221" s="194">
        <v>1</v>
      </c>
      <c r="F221" s="194">
        <v>100</v>
      </c>
      <c r="G221" s="194">
        <v>0</v>
      </c>
      <c r="H221" s="194">
        <v>0</v>
      </c>
      <c r="I221" s="194">
        <v>100</v>
      </c>
      <c r="J221" s="194">
        <v>0</v>
      </c>
      <c r="K221" s="194">
        <v>0</v>
      </c>
      <c r="L221" s="196">
        <v>3.125</v>
      </c>
    </row>
    <row r="222" spans="1:12" ht="68.25" thickBot="1" x14ac:dyDescent="0.3">
      <c r="A222" s="191">
        <v>201601</v>
      </c>
      <c r="B222" s="192" t="s">
        <v>457</v>
      </c>
      <c r="C222" s="192" t="s">
        <v>458</v>
      </c>
      <c r="D222" s="191">
        <v>21</v>
      </c>
      <c r="E222" s="191">
        <v>17</v>
      </c>
      <c r="F222" s="191">
        <v>81</v>
      </c>
      <c r="G222" s="191">
        <v>4</v>
      </c>
      <c r="H222" s="191">
        <v>19</v>
      </c>
      <c r="I222" s="191">
        <v>100</v>
      </c>
      <c r="J222" s="191">
        <v>0</v>
      </c>
      <c r="K222" s="191">
        <v>2</v>
      </c>
      <c r="L222" s="193">
        <v>3.7541666666666664</v>
      </c>
    </row>
    <row r="223" spans="1:12" ht="23.25" thickBot="1" x14ac:dyDescent="0.3">
      <c r="A223" s="194">
        <v>201601</v>
      </c>
      <c r="B223" s="195" t="s">
        <v>423</v>
      </c>
      <c r="C223" s="195" t="s">
        <v>424</v>
      </c>
      <c r="D223" s="194">
        <v>17</v>
      </c>
      <c r="E223" s="194">
        <v>8</v>
      </c>
      <c r="F223" s="194">
        <v>47</v>
      </c>
      <c r="G223" s="194">
        <v>4</v>
      </c>
      <c r="H223" s="194">
        <v>24</v>
      </c>
      <c r="I223" s="194">
        <v>71</v>
      </c>
      <c r="J223" s="194">
        <v>29</v>
      </c>
      <c r="K223" s="194">
        <v>4</v>
      </c>
      <c r="L223" s="196">
        <v>2.2097222222222221</v>
      </c>
    </row>
    <row r="224" spans="1:12" ht="90.75" thickBot="1" x14ac:dyDescent="0.3">
      <c r="A224" s="191">
        <v>201601</v>
      </c>
      <c r="B224" s="192" t="s">
        <v>481</v>
      </c>
      <c r="C224" s="192" t="s">
        <v>482</v>
      </c>
      <c r="D224" s="191">
        <v>1</v>
      </c>
      <c r="E224" s="191">
        <v>1</v>
      </c>
      <c r="F224" s="191">
        <v>100</v>
      </c>
      <c r="G224" s="191">
        <v>0</v>
      </c>
      <c r="H224" s="191">
        <v>0</v>
      </c>
      <c r="I224" s="191">
        <v>100</v>
      </c>
      <c r="J224" s="191">
        <v>0</v>
      </c>
      <c r="K224" s="191">
        <v>0</v>
      </c>
      <c r="L224" s="193">
        <v>3.75</v>
      </c>
    </row>
    <row r="225" spans="1:12" ht="45.75" thickBot="1" x14ac:dyDescent="0.3">
      <c r="A225" s="194">
        <v>201601</v>
      </c>
      <c r="B225" s="195" t="s">
        <v>409</v>
      </c>
      <c r="C225" s="195" t="s">
        <v>410</v>
      </c>
      <c r="D225" s="194">
        <v>3</v>
      </c>
      <c r="E225" s="194">
        <v>2</v>
      </c>
      <c r="F225" s="194">
        <v>67</v>
      </c>
      <c r="G225" s="194">
        <v>1</v>
      </c>
      <c r="H225" s="194">
        <v>33</v>
      </c>
      <c r="I225" s="194">
        <v>100</v>
      </c>
      <c r="J225" s="194">
        <v>0</v>
      </c>
      <c r="K225" s="194">
        <v>0</v>
      </c>
      <c r="L225" s="196">
        <v>3.4215277777777775</v>
      </c>
    </row>
    <row r="226" spans="1:12" ht="45.75" thickBot="1" x14ac:dyDescent="0.3">
      <c r="A226" s="191">
        <v>201601</v>
      </c>
      <c r="B226" s="192" t="s">
        <v>425</v>
      </c>
      <c r="C226" s="192" t="s">
        <v>426</v>
      </c>
      <c r="D226" s="191">
        <v>19</v>
      </c>
      <c r="E226" s="191">
        <v>15</v>
      </c>
      <c r="F226" s="191">
        <v>79</v>
      </c>
      <c r="G226" s="191">
        <v>3</v>
      </c>
      <c r="H226" s="191">
        <v>16</v>
      </c>
      <c r="I226" s="191">
        <v>95</v>
      </c>
      <c r="J226" s="191">
        <v>5</v>
      </c>
      <c r="K226" s="191">
        <v>1</v>
      </c>
      <c r="L226" s="193">
        <v>3.2930555555555556</v>
      </c>
    </row>
    <row r="227" spans="1:12" ht="15.75" thickBot="1" x14ac:dyDescent="0.3">
      <c r="A227" s="194">
        <v>201601</v>
      </c>
      <c r="B227" s="195" t="s">
        <v>393</v>
      </c>
      <c r="C227" s="195" t="s">
        <v>394</v>
      </c>
      <c r="D227" s="194">
        <v>18</v>
      </c>
      <c r="E227" s="194">
        <v>13</v>
      </c>
      <c r="F227" s="194">
        <v>72</v>
      </c>
      <c r="G227" s="194">
        <v>2</v>
      </c>
      <c r="H227" s="194">
        <v>11</v>
      </c>
      <c r="I227" s="194">
        <v>83</v>
      </c>
      <c r="J227" s="194">
        <v>17</v>
      </c>
      <c r="K227" s="194">
        <v>2</v>
      </c>
      <c r="L227" s="196">
        <v>2.8784722222222219</v>
      </c>
    </row>
    <row r="228" spans="1:12" ht="15.75" thickBot="1" x14ac:dyDescent="0.3">
      <c r="A228" s="191">
        <v>201601</v>
      </c>
      <c r="B228" s="192" t="s">
        <v>459</v>
      </c>
      <c r="C228" s="192" t="s">
        <v>460</v>
      </c>
      <c r="D228" s="191">
        <v>3</v>
      </c>
      <c r="E228" s="191">
        <v>3</v>
      </c>
      <c r="F228" s="191">
        <v>100</v>
      </c>
      <c r="G228" s="191">
        <v>0</v>
      </c>
      <c r="H228" s="191">
        <v>0</v>
      </c>
      <c r="I228" s="191">
        <v>100</v>
      </c>
      <c r="J228" s="191">
        <v>0</v>
      </c>
      <c r="K228" s="191">
        <v>0</v>
      </c>
      <c r="L228" s="193">
        <v>3.7520833333333332</v>
      </c>
    </row>
    <row r="229" spans="1:12" ht="23.25" thickBot="1" x14ac:dyDescent="0.3">
      <c r="A229" s="194">
        <v>201602</v>
      </c>
      <c r="B229" s="195" t="s">
        <v>461</v>
      </c>
      <c r="C229" s="195" t="s">
        <v>462</v>
      </c>
      <c r="D229" s="194">
        <v>11</v>
      </c>
      <c r="E229" s="194">
        <v>10</v>
      </c>
      <c r="F229" s="194">
        <v>91</v>
      </c>
      <c r="G229" s="194">
        <v>0</v>
      </c>
      <c r="H229" s="194">
        <v>0</v>
      </c>
      <c r="I229" s="194">
        <v>91</v>
      </c>
      <c r="J229" s="194">
        <v>9</v>
      </c>
      <c r="K229" s="194">
        <v>1</v>
      </c>
      <c r="L229" s="196">
        <v>3.3374999999999999</v>
      </c>
    </row>
    <row r="230" spans="1:12" ht="23.25" thickBot="1" x14ac:dyDescent="0.3">
      <c r="A230" s="191">
        <v>201602</v>
      </c>
      <c r="B230" s="192" t="s">
        <v>411</v>
      </c>
      <c r="C230" s="192" t="s">
        <v>412</v>
      </c>
      <c r="D230" s="191">
        <v>4</v>
      </c>
      <c r="E230" s="191">
        <v>2</v>
      </c>
      <c r="F230" s="191">
        <v>50</v>
      </c>
      <c r="G230" s="191">
        <v>0</v>
      </c>
      <c r="H230" s="191">
        <v>0</v>
      </c>
      <c r="I230" s="191">
        <v>50</v>
      </c>
      <c r="J230" s="191">
        <v>50</v>
      </c>
      <c r="K230" s="191">
        <v>0</v>
      </c>
      <c r="L230" s="193">
        <v>2.0833333333333335</v>
      </c>
    </row>
    <row r="231" spans="1:12" ht="23.25" thickBot="1" x14ac:dyDescent="0.3">
      <c r="A231" s="194">
        <v>201602</v>
      </c>
      <c r="B231" s="195" t="s">
        <v>439</v>
      </c>
      <c r="C231" s="195" t="s">
        <v>440</v>
      </c>
      <c r="D231" s="194">
        <v>1</v>
      </c>
      <c r="E231" s="194">
        <v>0</v>
      </c>
      <c r="F231" s="194">
        <v>0</v>
      </c>
      <c r="G231" s="194">
        <v>1</v>
      </c>
      <c r="H231" s="194">
        <v>100</v>
      </c>
      <c r="I231" s="194">
        <v>100</v>
      </c>
      <c r="J231" s="194">
        <v>0</v>
      </c>
      <c r="K231" s="194">
        <v>0</v>
      </c>
      <c r="L231" s="196">
        <v>3.125</v>
      </c>
    </row>
    <row r="232" spans="1:12" ht="23.25" thickBot="1" x14ac:dyDescent="0.3">
      <c r="A232" s="191">
        <v>201602</v>
      </c>
      <c r="B232" s="192" t="s">
        <v>463</v>
      </c>
      <c r="C232" s="192" t="s">
        <v>464</v>
      </c>
      <c r="D232" s="191">
        <v>23</v>
      </c>
      <c r="E232" s="191">
        <v>23</v>
      </c>
      <c r="F232" s="191">
        <v>100</v>
      </c>
      <c r="G232" s="191">
        <v>0</v>
      </c>
      <c r="H232" s="191">
        <v>0</v>
      </c>
      <c r="I232" s="191">
        <v>100</v>
      </c>
      <c r="J232" s="191">
        <v>0</v>
      </c>
      <c r="K232" s="191">
        <v>2</v>
      </c>
      <c r="L232" s="193">
        <v>3.6729166666666671</v>
      </c>
    </row>
    <row r="233" spans="1:12" ht="57" thickBot="1" x14ac:dyDescent="0.3">
      <c r="A233" s="194">
        <v>201602</v>
      </c>
      <c r="B233" s="195" t="s">
        <v>465</v>
      </c>
      <c r="C233" s="195" t="s">
        <v>466</v>
      </c>
      <c r="D233" s="194">
        <v>26</v>
      </c>
      <c r="E233" s="194">
        <v>22</v>
      </c>
      <c r="F233" s="194">
        <v>85</v>
      </c>
      <c r="G233" s="194">
        <v>3</v>
      </c>
      <c r="H233" s="194">
        <v>12</v>
      </c>
      <c r="I233" s="194">
        <v>97</v>
      </c>
      <c r="J233" s="194">
        <v>3</v>
      </c>
      <c r="K233" s="194">
        <v>2</v>
      </c>
      <c r="L233" s="196">
        <v>3.4597222222222221</v>
      </c>
    </row>
    <row r="234" spans="1:12" ht="23.25" thickBot="1" x14ac:dyDescent="0.3">
      <c r="A234" s="191">
        <v>201602</v>
      </c>
      <c r="B234" s="192" t="s">
        <v>483</v>
      </c>
      <c r="C234" s="192" t="s">
        <v>484</v>
      </c>
      <c r="D234" s="191">
        <v>4</v>
      </c>
      <c r="E234" s="191">
        <v>2</v>
      </c>
      <c r="F234" s="191">
        <v>50</v>
      </c>
      <c r="G234" s="191">
        <v>1</v>
      </c>
      <c r="H234" s="191">
        <v>25</v>
      </c>
      <c r="I234" s="191">
        <v>75</v>
      </c>
      <c r="J234" s="191">
        <v>25</v>
      </c>
      <c r="K234" s="191">
        <v>0</v>
      </c>
      <c r="L234" s="193">
        <v>2.6270833333333332</v>
      </c>
    </row>
    <row r="235" spans="1:12" ht="34.5" thickBot="1" x14ac:dyDescent="0.3">
      <c r="A235" s="194">
        <v>201602</v>
      </c>
      <c r="B235" s="195" t="s">
        <v>485</v>
      </c>
      <c r="C235" s="195" t="s">
        <v>486</v>
      </c>
      <c r="D235" s="194">
        <v>1</v>
      </c>
      <c r="E235" s="194">
        <v>1</v>
      </c>
      <c r="F235" s="194">
        <v>100</v>
      </c>
      <c r="G235" s="194">
        <v>0</v>
      </c>
      <c r="H235" s="194">
        <v>0</v>
      </c>
      <c r="I235" s="194">
        <v>100</v>
      </c>
      <c r="J235" s="194">
        <v>0</v>
      </c>
      <c r="K235" s="194">
        <v>1</v>
      </c>
      <c r="L235" s="196">
        <v>2.9166666666666665</v>
      </c>
    </row>
    <row r="236" spans="1:12" ht="23.25" thickBot="1" x14ac:dyDescent="0.3">
      <c r="A236" s="191">
        <v>201602</v>
      </c>
      <c r="B236" s="192" t="s">
        <v>395</v>
      </c>
      <c r="C236" s="192" t="s">
        <v>396</v>
      </c>
      <c r="D236" s="191">
        <v>11</v>
      </c>
      <c r="E236" s="191">
        <v>10</v>
      </c>
      <c r="F236" s="191">
        <v>91</v>
      </c>
      <c r="G236" s="191">
        <v>1</v>
      </c>
      <c r="H236" s="191">
        <v>9</v>
      </c>
      <c r="I236" s="191">
        <v>100</v>
      </c>
      <c r="J236" s="191">
        <v>0</v>
      </c>
      <c r="K236" s="191">
        <v>0</v>
      </c>
      <c r="L236" s="193">
        <v>3.4590277777777776</v>
      </c>
    </row>
    <row r="237" spans="1:12" ht="23.25" thickBot="1" x14ac:dyDescent="0.3">
      <c r="A237" s="194">
        <v>201602</v>
      </c>
      <c r="B237" s="195" t="s">
        <v>365</v>
      </c>
      <c r="C237" s="195" t="s">
        <v>366</v>
      </c>
      <c r="D237" s="194">
        <v>26</v>
      </c>
      <c r="E237" s="194">
        <v>10</v>
      </c>
      <c r="F237" s="194">
        <v>38</v>
      </c>
      <c r="G237" s="194">
        <v>2</v>
      </c>
      <c r="H237" s="194">
        <v>8</v>
      </c>
      <c r="I237" s="194">
        <v>46</v>
      </c>
      <c r="J237" s="194">
        <v>54</v>
      </c>
      <c r="K237" s="194">
        <v>3</v>
      </c>
      <c r="L237" s="196">
        <v>1.5444444444444445</v>
      </c>
    </row>
    <row r="238" spans="1:12" ht="23.25" thickBot="1" x14ac:dyDescent="0.3">
      <c r="A238" s="191">
        <v>201602</v>
      </c>
      <c r="B238" s="192" t="s">
        <v>379</v>
      </c>
      <c r="C238" s="192" t="s">
        <v>380</v>
      </c>
      <c r="D238" s="191">
        <v>2</v>
      </c>
      <c r="E238" s="191">
        <v>1</v>
      </c>
      <c r="F238" s="191">
        <v>50</v>
      </c>
      <c r="G238" s="191">
        <v>0</v>
      </c>
      <c r="H238" s="191">
        <v>0</v>
      </c>
      <c r="I238" s="191">
        <v>50</v>
      </c>
      <c r="J238" s="191">
        <v>50</v>
      </c>
      <c r="K238" s="191">
        <v>0</v>
      </c>
      <c r="L238" s="193">
        <v>1.7534722222222223</v>
      </c>
    </row>
    <row r="239" spans="1:12" ht="23.25" thickBot="1" x14ac:dyDescent="0.3">
      <c r="A239" s="194">
        <v>201602</v>
      </c>
      <c r="B239" s="195" t="s">
        <v>399</v>
      </c>
      <c r="C239" s="195" t="s">
        <v>400</v>
      </c>
      <c r="D239" s="194">
        <v>20</v>
      </c>
      <c r="E239" s="194">
        <v>16</v>
      </c>
      <c r="F239" s="194">
        <v>80</v>
      </c>
      <c r="G239" s="194">
        <v>3</v>
      </c>
      <c r="H239" s="194">
        <v>15</v>
      </c>
      <c r="I239" s="194">
        <v>95</v>
      </c>
      <c r="J239" s="194">
        <v>5</v>
      </c>
      <c r="K239" s="194">
        <v>3</v>
      </c>
      <c r="L239" s="196">
        <v>3.2145833333333336</v>
      </c>
    </row>
    <row r="240" spans="1:12" ht="23.25" thickBot="1" x14ac:dyDescent="0.3">
      <c r="A240" s="191">
        <v>201602</v>
      </c>
      <c r="B240" s="192" t="s">
        <v>501</v>
      </c>
      <c r="C240" s="192" t="s">
        <v>502</v>
      </c>
      <c r="D240" s="191">
        <v>8</v>
      </c>
      <c r="E240" s="191">
        <v>7</v>
      </c>
      <c r="F240" s="191">
        <v>88</v>
      </c>
      <c r="G240" s="191">
        <v>1</v>
      </c>
      <c r="H240" s="191">
        <v>13</v>
      </c>
      <c r="I240" s="191">
        <v>101</v>
      </c>
      <c r="J240" s="191">
        <v>-1</v>
      </c>
      <c r="K240" s="191">
        <v>1</v>
      </c>
      <c r="L240" s="193">
        <v>3.4583333333333335</v>
      </c>
    </row>
    <row r="241" spans="1:12" ht="15.75" thickBot="1" x14ac:dyDescent="0.3">
      <c r="A241" s="194">
        <v>201602</v>
      </c>
      <c r="B241" s="195" t="s">
        <v>367</v>
      </c>
      <c r="C241" s="195" t="s">
        <v>368</v>
      </c>
      <c r="D241" s="194">
        <v>21</v>
      </c>
      <c r="E241" s="194">
        <v>16</v>
      </c>
      <c r="F241" s="194">
        <v>76</v>
      </c>
      <c r="G241" s="194">
        <v>4</v>
      </c>
      <c r="H241" s="194">
        <v>19</v>
      </c>
      <c r="I241" s="194">
        <v>95</v>
      </c>
      <c r="J241" s="194">
        <v>5</v>
      </c>
      <c r="K241" s="194">
        <v>6</v>
      </c>
      <c r="L241" s="196">
        <v>3.2937499999999997</v>
      </c>
    </row>
    <row r="242" spans="1:12" ht="15.75" thickBot="1" x14ac:dyDescent="0.3">
      <c r="A242" s="191">
        <v>201602</v>
      </c>
      <c r="B242" s="192" t="s">
        <v>369</v>
      </c>
      <c r="C242" s="192" t="s">
        <v>370</v>
      </c>
      <c r="D242" s="191">
        <v>22</v>
      </c>
      <c r="E242" s="191">
        <v>20</v>
      </c>
      <c r="F242" s="191">
        <v>91</v>
      </c>
      <c r="G242" s="191">
        <v>1</v>
      </c>
      <c r="H242" s="191">
        <v>5</v>
      </c>
      <c r="I242" s="191">
        <v>96</v>
      </c>
      <c r="J242" s="191">
        <v>4</v>
      </c>
      <c r="K242" s="191">
        <v>9</v>
      </c>
      <c r="L242" s="193">
        <v>2.9194444444444443</v>
      </c>
    </row>
    <row r="243" spans="1:12" ht="23.25" thickBot="1" x14ac:dyDescent="0.3">
      <c r="A243" s="194">
        <v>201602</v>
      </c>
      <c r="B243" s="195" t="s">
        <v>371</v>
      </c>
      <c r="C243" s="195" t="s">
        <v>372</v>
      </c>
      <c r="D243" s="194">
        <v>21</v>
      </c>
      <c r="E243" s="194">
        <v>21</v>
      </c>
      <c r="F243" s="194">
        <v>100</v>
      </c>
      <c r="G243" s="194">
        <v>0</v>
      </c>
      <c r="H243" s="194">
        <v>0</v>
      </c>
      <c r="I243" s="194">
        <v>100</v>
      </c>
      <c r="J243" s="194">
        <v>0</v>
      </c>
      <c r="K243" s="194">
        <v>6</v>
      </c>
      <c r="L243" s="196">
        <v>3.2916666666666665</v>
      </c>
    </row>
    <row r="244" spans="1:12" ht="23.25" thickBot="1" x14ac:dyDescent="0.3">
      <c r="A244" s="191">
        <v>201602</v>
      </c>
      <c r="B244" s="192" t="s">
        <v>373</v>
      </c>
      <c r="C244" s="192" t="s">
        <v>374</v>
      </c>
      <c r="D244" s="191">
        <v>22</v>
      </c>
      <c r="E244" s="191">
        <v>4</v>
      </c>
      <c r="F244" s="191">
        <v>18</v>
      </c>
      <c r="G244" s="191">
        <v>1</v>
      </c>
      <c r="H244" s="191">
        <v>5</v>
      </c>
      <c r="I244" s="191">
        <v>23</v>
      </c>
      <c r="J244" s="191">
        <v>77</v>
      </c>
      <c r="K244" s="191">
        <v>5</v>
      </c>
      <c r="L244" s="197">
        <v>0.63124999999999998</v>
      </c>
    </row>
    <row r="245" spans="1:12" ht="23.25" thickBot="1" x14ac:dyDescent="0.3">
      <c r="A245" s="194">
        <v>201602</v>
      </c>
      <c r="B245" s="195" t="s">
        <v>383</v>
      </c>
      <c r="C245" s="195" t="s">
        <v>384</v>
      </c>
      <c r="D245" s="194">
        <v>6</v>
      </c>
      <c r="E245" s="194">
        <v>6</v>
      </c>
      <c r="F245" s="194">
        <v>100</v>
      </c>
      <c r="G245" s="194">
        <v>0</v>
      </c>
      <c r="H245" s="194">
        <v>0</v>
      </c>
      <c r="I245" s="194">
        <v>100</v>
      </c>
      <c r="J245" s="194">
        <v>0</v>
      </c>
      <c r="K245" s="194">
        <v>4</v>
      </c>
      <c r="L245" s="196">
        <v>3.125</v>
      </c>
    </row>
    <row r="246" spans="1:12" ht="15.75" thickBot="1" x14ac:dyDescent="0.3">
      <c r="A246" s="191">
        <v>201602</v>
      </c>
      <c r="B246" s="192" t="s">
        <v>401</v>
      </c>
      <c r="C246" s="192" t="s">
        <v>402</v>
      </c>
      <c r="D246" s="191">
        <v>14</v>
      </c>
      <c r="E246" s="191">
        <v>9</v>
      </c>
      <c r="F246" s="191">
        <v>64</v>
      </c>
      <c r="G246" s="191">
        <v>4</v>
      </c>
      <c r="H246" s="191">
        <v>29</v>
      </c>
      <c r="I246" s="191">
        <v>93</v>
      </c>
      <c r="J246" s="191">
        <v>7</v>
      </c>
      <c r="K246" s="191">
        <v>4</v>
      </c>
      <c r="L246" s="193">
        <v>3.130555555555556</v>
      </c>
    </row>
    <row r="247" spans="1:12" ht="15.75" thickBot="1" x14ac:dyDescent="0.3">
      <c r="A247" s="194">
        <v>201602</v>
      </c>
      <c r="B247" s="195" t="s">
        <v>503</v>
      </c>
      <c r="C247" s="195" t="s">
        <v>394</v>
      </c>
      <c r="D247" s="194">
        <v>16</v>
      </c>
      <c r="E247" s="194">
        <v>12</v>
      </c>
      <c r="F247" s="194">
        <v>75</v>
      </c>
      <c r="G247" s="194">
        <v>4</v>
      </c>
      <c r="H247" s="194">
        <v>25</v>
      </c>
      <c r="I247" s="194">
        <v>100</v>
      </c>
      <c r="J247" s="194">
        <v>0</v>
      </c>
      <c r="K247" s="194">
        <v>0</v>
      </c>
      <c r="L247" s="196">
        <v>4.208333333333333</v>
      </c>
    </row>
    <row r="248" spans="1:12" ht="15.75" thickBot="1" x14ac:dyDescent="0.3">
      <c r="A248" s="191">
        <v>201602</v>
      </c>
      <c r="B248" s="192" t="s">
        <v>441</v>
      </c>
      <c r="C248" s="192" t="s">
        <v>442</v>
      </c>
      <c r="D248" s="191">
        <v>9</v>
      </c>
      <c r="E248" s="191">
        <v>6</v>
      </c>
      <c r="F248" s="191">
        <v>67</v>
      </c>
      <c r="G248" s="191">
        <v>3</v>
      </c>
      <c r="H248" s="191">
        <v>33</v>
      </c>
      <c r="I248" s="191">
        <v>100</v>
      </c>
      <c r="J248" s="191">
        <v>0</v>
      </c>
      <c r="K248" s="191">
        <v>2</v>
      </c>
      <c r="L248" s="193">
        <v>3.3340277777777776</v>
      </c>
    </row>
    <row r="249" spans="1:12" ht="23.25" thickBot="1" x14ac:dyDescent="0.3">
      <c r="A249" s="194">
        <v>201602</v>
      </c>
      <c r="B249" s="195" t="s">
        <v>413</v>
      </c>
      <c r="C249" s="195" t="s">
        <v>414</v>
      </c>
      <c r="D249" s="194">
        <v>10</v>
      </c>
      <c r="E249" s="194">
        <v>5</v>
      </c>
      <c r="F249" s="194">
        <v>50</v>
      </c>
      <c r="G249" s="194">
        <v>2</v>
      </c>
      <c r="H249" s="194">
        <v>20</v>
      </c>
      <c r="I249" s="194">
        <v>70</v>
      </c>
      <c r="J249" s="194">
        <v>30</v>
      </c>
      <c r="K249" s="194">
        <v>0</v>
      </c>
      <c r="L249" s="196">
        <v>2.3770833333333332</v>
      </c>
    </row>
    <row r="250" spans="1:12" ht="45.75" thickBot="1" x14ac:dyDescent="0.3">
      <c r="A250" s="191">
        <v>201602</v>
      </c>
      <c r="B250" s="192" t="s">
        <v>504</v>
      </c>
      <c r="C250" s="192" t="s">
        <v>505</v>
      </c>
      <c r="D250" s="191">
        <v>9</v>
      </c>
      <c r="E250" s="191">
        <v>9</v>
      </c>
      <c r="F250" s="191">
        <v>100</v>
      </c>
      <c r="G250" s="191">
        <v>0</v>
      </c>
      <c r="H250" s="191">
        <v>0</v>
      </c>
      <c r="I250" s="191">
        <v>100</v>
      </c>
      <c r="J250" s="191">
        <v>0</v>
      </c>
      <c r="K250" s="191">
        <v>0</v>
      </c>
      <c r="L250" s="193">
        <v>3.8354166666666667</v>
      </c>
    </row>
    <row r="251" spans="1:12" ht="23.25" thickBot="1" x14ac:dyDescent="0.3">
      <c r="A251" s="194">
        <v>201602</v>
      </c>
      <c r="B251" s="195" t="s">
        <v>506</v>
      </c>
      <c r="C251" s="195" t="s">
        <v>507</v>
      </c>
      <c r="D251" s="194">
        <v>5</v>
      </c>
      <c r="E251" s="194">
        <v>5</v>
      </c>
      <c r="F251" s="194">
        <v>100</v>
      </c>
      <c r="G251" s="194">
        <v>0</v>
      </c>
      <c r="H251" s="194">
        <v>0</v>
      </c>
      <c r="I251" s="194">
        <v>100</v>
      </c>
      <c r="J251" s="194">
        <v>0</v>
      </c>
      <c r="K251" s="194">
        <v>0</v>
      </c>
      <c r="L251" s="196">
        <v>3.9166666666666665</v>
      </c>
    </row>
    <row r="252" spans="1:12" ht="34.5" thickBot="1" x14ac:dyDescent="0.3">
      <c r="A252" s="191">
        <v>201602</v>
      </c>
      <c r="B252" s="192" t="s">
        <v>469</v>
      </c>
      <c r="C252" s="192" t="s">
        <v>470</v>
      </c>
      <c r="D252" s="191">
        <v>19</v>
      </c>
      <c r="E252" s="191">
        <v>16</v>
      </c>
      <c r="F252" s="191">
        <v>84</v>
      </c>
      <c r="G252" s="191">
        <v>3</v>
      </c>
      <c r="H252" s="191">
        <v>16</v>
      </c>
      <c r="I252" s="191">
        <v>100</v>
      </c>
      <c r="J252" s="191">
        <v>0</v>
      </c>
      <c r="K252" s="191">
        <v>2</v>
      </c>
      <c r="L252" s="193">
        <v>3.375</v>
      </c>
    </row>
    <row r="253" spans="1:12" ht="34.5" thickBot="1" x14ac:dyDescent="0.3">
      <c r="A253" s="194">
        <v>201602</v>
      </c>
      <c r="B253" s="195" t="s">
        <v>443</v>
      </c>
      <c r="C253" s="195" t="s">
        <v>444</v>
      </c>
      <c r="D253" s="194">
        <v>1</v>
      </c>
      <c r="E253" s="194">
        <v>0</v>
      </c>
      <c r="F253" s="194">
        <v>0</v>
      </c>
      <c r="G253" s="194">
        <v>1</v>
      </c>
      <c r="H253" s="194">
        <v>100</v>
      </c>
      <c r="I253" s="194">
        <v>100</v>
      </c>
      <c r="J253" s="194">
        <v>0</v>
      </c>
      <c r="K253" s="194">
        <v>1</v>
      </c>
      <c r="L253" s="196">
        <v>2.9166666666666665</v>
      </c>
    </row>
    <row r="254" spans="1:12" ht="23.25" thickBot="1" x14ac:dyDescent="0.3">
      <c r="A254" s="191">
        <v>201602</v>
      </c>
      <c r="B254" s="192" t="s">
        <v>487</v>
      </c>
      <c r="C254" s="192" t="s">
        <v>488</v>
      </c>
      <c r="D254" s="191">
        <v>8</v>
      </c>
      <c r="E254" s="191">
        <v>8</v>
      </c>
      <c r="F254" s="191">
        <v>100</v>
      </c>
      <c r="G254" s="191">
        <v>0</v>
      </c>
      <c r="H254" s="191">
        <v>0</v>
      </c>
      <c r="I254" s="191">
        <v>100</v>
      </c>
      <c r="J254" s="191">
        <v>0</v>
      </c>
      <c r="K254" s="191">
        <v>0</v>
      </c>
      <c r="L254" s="193">
        <v>3.7124999999999999</v>
      </c>
    </row>
    <row r="255" spans="1:12" ht="34.5" thickBot="1" x14ac:dyDescent="0.3">
      <c r="A255" s="194">
        <v>201602</v>
      </c>
      <c r="B255" s="195" t="s">
        <v>508</v>
      </c>
      <c r="C255" s="195" t="s">
        <v>509</v>
      </c>
      <c r="D255" s="194">
        <v>1</v>
      </c>
      <c r="E255" s="194">
        <v>0</v>
      </c>
      <c r="F255" s="194">
        <v>0</v>
      </c>
      <c r="G255" s="194">
        <v>1</v>
      </c>
      <c r="H255" s="194">
        <v>100</v>
      </c>
      <c r="I255" s="194">
        <v>100</v>
      </c>
      <c r="J255" s="194">
        <v>0</v>
      </c>
      <c r="K255" s="194">
        <v>0</v>
      </c>
      <c r="L255" s="196">
        <v>3.125</v>
      </c>
    </row>
    <row r="256" spans="1:12" ht="23.25" thickBot="1" x14ac:dyDescent="0.3">
      <c r="A256" s="191">
        <v>201602</v>
      </c>
      <c r="B256" s="192" t="s">
        <v>427</v>
      </c>
      <c r="C256" s="192" t="s">
        <v>428</v>
      </c>
      <c r="D256" s="191">
        <v>8</v>
      </c>
      <c r="E256" s="191">
        <v>7</v>
      </c>
      <c r="F256" s="191">
        <v>88</v>
      </c>
      <c r="G256" s="191">
        <v>0</v>
      </c>
      <c r="H256" s="191">
        <v>0</v>
      </c>
      <c r="I256" s="191">
        <v>88</v>
      </c>
      <c r="J256" s="191">
        <v>12</v>
      </c>
      <c r="K256" s="191">
        <v>0</v>
      </c>
      <c r="L256" s="193">
        <v>3.5034722222222219</v>
      </c>
    </row>
    <row r="257" spans="1:12" ht="23.25" thickBot="1" x14ac:dyDescent="0.3">
      <c r="A257" s="194">
        <v>201602</v>
      </c>
      <c r="B257" s="195" t="s">
        <v>445</v>
      </c>
      <c r="C257" s="195" t="s">
        <v>446</v>
      </c>
      <c r="D257" s="194">
        <v>2</v>
      </c>
      <c r="E257" s="194">
        <v>2</v>
      </c>
      <c r="F257" s="194">
        <v>100</v>
      </c>
      <c r="G257" s="194">
        <v>0</v>
      </c>
      <c r="H257" s="194">
        <v>0</v>
      </c>
      <c r="I257" s="194">
        <v>100</v>
      </c>
      <c r="J257" s="194">
        <v>0</v>
      </c>
      <c r="K257" s="194">
        <v>0</v>
      </c>
      <c r="L257" s="196">
        <v>3.6284722222222219</v>
      </c>
    </row>
    <row r="258" spans="1:12" ht="45.75" thickBot="1" x14ac:dyDescent="0.3">
      <c r="A258" s="191">
        <v>201602</v>
      </c>
      <c r="B258" s="192" t="s">
        <v>489</v>
      </c>
      <c r="C258" s="192" t="s">
        <v>490</v>
      </c>
      <c r="D258" s="191">
        <v>2</v>
      </c>
      <c r="E258" s="191">
        <v>2</v>
      </c>
      <c r="F258" s="191">
        <v>100</v>
      </c>
      <c r="G258" s="191">
        <v>0</v>
      </c>
      <c r="H258" s="191">
        <v>0</v>
      </c>
      <c r="I258" s="191">
        <v>100</v>
      </c>
      <c r="J258" s="191">
        <v>0</v>
      </c>
      <c r="K258" s="191">
        <v>0</v>
      </c>
      <c r="L258" s="193">
        <v>3.5034722222222219</v>
      </c>
    </row>
    <row r="259" spans="1:12" ht="34.5" thickBot="1" x14ac:dyDescent="0.3">
      <c r="A259" s="194">
        <v>201602</v>
      </c>
      <c r="B259" s="195" t="s">
        <v>510</v>
      </c>
      <c r="C259" s="195" t="s">
        <v>511</v>
      </c>
      <c r="D259" s="194">
        <v>1</v>
      </c>
      <c r="E259" s="194">
        <v>1</v>
      </c>
      <c r="F259" s="194">
        <v>100</v>
      </c>
      <c r="G259" s="194">
        <v>0</v>
      </c>
      <c r="H259" s="194">
        <v>0</v>
      </c>
      <c r="I259" s="194">
        <v>100</v>
      </c>
      <c r="J259" s="194">
        <v>0</v>
      </c>
      <c r="K259" s="194">
        <v>0</v>
      </c>
      <c r="L259" s="196">
        <v>3.7916666666666665</v>
      </c>
    </row>
    <row r="260" spans="1:12" ht="23.25" thickBot="1" x14ac:dyDescent="0.3">
      <c r="A260" s="191">
        <v>201602</v>
      </c>
      <c r="B260" s="192" t="s">
        <v>429</v>
      </c>
      <c r="C260" s="192" t="s">
        <v>430</v>
      </c>
      <c r="D260" s="191">
        <v>11</v>
      </c>
      <c r="E260" s="191">
        <v>11</v>
      </c>
      <c r="F260" s="191">
        <v>100</v>
      </c>
      <c r="G260" s="191">
        <v>0</v>
      </c>
      <c r="H260" s="191">
        <v>0</v>
      </c>
      <c r="I260" s="191">
        <v>100</v>
      </c>
      <c r="J260" s="191">
        <v>0</v>
      </c>
      <c r="K260" s="191">
        <v>0</v>
      </c>
      <c r="L260" s="193">
        <v>3.6694444444444443</v>
      </c>
    </row>
    <row r="261" spans="1:12" ht="23.25" thickBot="1" x14ac:dyDescent="0.3">
      <c r="A261" s="194">
        <v>201602</v>
      </c>
      <c r="B261" s="195" t="s">
        <v>449</v>
      </c>
      <c r="C261" s="195" t="s">
        <v>450</v>
      </c>
      <c r="D261" s="194">
        <v>3</v>
      </c>
      <c r="E261" s="194">
        <v>1</v>
      </c>
      <c r="F261" s="194">
        <v>33</v>
      </c>
      <c r="G261" s="194">
        <v>2</v>
      </c>
      <c r="H261" s="194">
        <v>67</v>
      </c>
      <c r="I261" s="194">
        <v>100</v>
      </c>
      <c r="J261" s="194">
        <v>0</v>
      </c>
      <c r="K261" s="194">
        <v>1</v>
      </c>
      <c r="L261" s="196">
        <v>3.1687499999999997</v>
      </c>
    </row>
    <row r="262" spans="1:12" ht="34.5" thickBot="1" x14ac:dyDescent="0.3">
      <c r="A262" s="191">
        <v>201602</v>
      </c>
      <c r="B262" s="192" t="s">
        <v>433</v>
      </c>
      <c r="C262" s="192" t="s">
        <v>434</v>
      </c>
      <c r="D262" s="191">
        <v>18</v>
      </c>
      <c r="E262" s="191">
        <v>17</v>
      </c>
      <c r="F262" s="191">
        <v>94</v>
      </c>
      <c r="G262" s="191">
        <v>1</v>
      </c>
      <c r="H262" s="191">
        <v>6</v>
      </c>
      <c r="I262" s="191">
        <v>100</v>
      </c>
      <c r="J262" s="191">
        <v>0</v>
      </c>
      <c r="K262" s="191">
        <v>1</v>
      </c>
      <c r="L262" s="193">
        <v>3.588888888888889</v>
      </c>
    </row>
    <row r="263" spans="1:12" ht="15.75" thickBot="1" x14ac:dyDescent="0.3">
      <c r="A263" s="194">
        <v>201602</v>
      </c>
      <c r="B263" s="195" t="s">
        <v>385</v>
      </c>
      <c r="C263" s="195" t="s">
        <v>386</v>
      </c>
      <c r="D263" s="194">
        <v>3</v>
      </c>
      <c r="E263" s="194">
        <v>3</v>
      </c>
      <c r="F263" s="194">
        <v>100</v>
      </c>
      <c r="G263" s="194">
        <v>0</v>
      </c>
      <c r="H263" s="194">
        <v>0</v>
      </c>
      <c r="I263" s="194">
        <v>100</v>
      </c>
      <c r="J263" s="194">
        <v>0</v>
      </c>
      <c r="K263" s="194">
        <v>2</v>
      </c>
      <c r="L263" s="196">
        <v>3.125</v>
      </c>
    </row>
    <row r="264" spans="1:12" ht="34.5" thickBot="1" x14ac:dyDescent="0.3">
      <c r="A264" s="191">
        <v>201602</v>
      </c>
      <c r="B264" s="192" t="s">
        <v>415</v>
      </c>
      <c r="C264" s="192" t="s">
        <v>416</v>
      </c>
      <c r="D264" s="191">
        <v>14</v>
      </c>
      <c r="E264" s="191">
        <v>7</v>
      </c>
      <c r="F264" s="191">
        <v>50</v>
      </c>
      <c r="G264" s="191">
        <v>7</v>
      </c>
      <c r="H264" s="191">
        <v>50</v>
      </c>
      <c r="I264" s="191">
        <v>100</v>
      </c>
      <c r="J264" s="191">
        <v>0</v>
      </c>
      <c r="K264" s="191">
        <v>3</v>
      </c>
      <c r="L264" s="193">
        <v>3.3812500000000001</v>
      </c>
    </row>
    <row r="265" spans="1:12" ht="45.75" thickBot="1" x14ac:dyDescent="0.3">
      <c r="A265" s="194">
        <v>201602</v>
      </c>
      <c r="B265" s="195" t="s">
        <v>512</v>
      </c>
      <c r="C265" s="195" t="s">
        <v>513</v>
      </c>
      <c r="D265" s="194">
        <v>1</v>
      </c>
      <c r="E265" s="194">
        <v>1</v>
      </c>
      <c r="F265" s="194">
        <v>100</v>
      </c>
      <c r="G265" s="194">
        <v>0</v>
      </c>
      <c r="H265" s="194">
        <v>0</v>
      </c>
      <c r="I265" s="194">
        <v>100</v>
      </c>
      <c r="J265" s="194">
        <v>0</v>
      </c>
      <c r="K265" s="194">
        <v>0</v>
      </c>
      <c r="L265" s="196">
        <v>4.166666666666667</v>
      </c>
    </row>
    <row r="266" spans="1:12" ht="45.75" thickBot="1" x14ac:dyDescent="0.3">
      <c r="A266" s="191">
        <v>201602</v>
      </c>
      <c r="B266" s="192" t="s">
        <v>375</v>
      </c>
      <c r="C266" s="192" t="s">
        <v>376</v>
      </c>
      <c r="D266" s="191">
        <v>23</v>
      </c>
      <c r="E266" s="191">
        <v>20</v>
      </c>
      <c r="F266" s="191">
        <v>87</v>
      </c>
      <c r="G266" s="191">
        <v>3</v>
      </c>
      <c r="H266" s="191">
        <v>13</v>
      </c>
      <c r="I266" s="191">
        <v>100</v>
      </c>
      <c r="J266" s="191">
        <v>0</v>
      </c>
      <c r="K266" s="191">
        <v>0</v>
      </c>
      <c r="L266" s="193">
        <v>3.875</v>
      </c>
    </row>
    <row r="267" spans="1:12" ht="57" thickBot="1" x14ac:dyDescent="0.3">
      <c r="A267" s="194">
        <v>201602</v>
      </c>
      <c r="B267" s="195" t="s">
        <v>514</v>
      </c>
      <c r="C267" s="195" t="s">
        <v>515</v>
      </c>
      <c r="D267" s="194">
        <v>1</v>
      </c>
      <c r="E267" s="194">
        <v>1</v>
      </c>
      <c r="F267" s="194">
        <v>100</v>
      </c>
      <c r="G267" s="194">
        <v>0</v>
      </c>
      <c r="H267" s="194">
        <v>0</v>
      </c>
      <c r="I267" s="194">
        <v>100</v>
      </c>
      <c r="J267" s="194">
        <v>0</v>
      </c>
      <c r="K267" s="194">
        <v>0</v>
      </c>
      <c r="L267" s="196">
        <v>4.166666666666667</v>
      </c>
    </row>
    <row r="268" spans="1:12" ht="34.5" thickBot="1" x14ac:dyDescent="0.3">
      <c r="A268" s="191">
        <v>201602</v>
      </c>
      <c r="B268" s="192" t="s">
        <v>377</v>
      </c>
      <c r="C268" s="192" t="s">
        <v>378</v>
      </c>
      <c r="D268" s="191">
        <v>22</v>
      </c>
      <c r="E268" s="191">
        <v>14</v>
      </c>
      <c r="F268" s="191">
        <v>64</v>
      </c>
      <c r="G268" s="191">
        <v>8</v>
      </c>
      <c r="H268" s="191">
        <v>36</v>
      </c>
      <c r="I268" s="191">
        <v>100</v>
      </c>
      <c r="J268" s="191">
        <v>0</v>
      </c>
      <c r="K268" s="191">
        <v>11</v>
      </c>
      <c r="L268" s="193">
        <v>3.125</v>
      </c>
    </row>
    <row r="269" spans="1:12" ht="45.75" thickBot="1" x14ac:dyDescent="0.3">
      <c r="A269" s="194">
        <v>201602</v>
      </c>
      <c r="B269" s="195" t="s">
        <v>403</v>
      </c>
      <c r="C269" s="195" t="s">
        <v>404</v>
      </c>
      <c r="D269" s="194">
        <v>17</v>
      </c>
      <c r="E269" s="194">
        <v>12</v>
      </c>
      <c r="F269" s="194">
        <v>71</v>
      </c>
      <c r="G269" s="194">
        <v>5</v>
      </c>
      <c r="H269" s="194">
        <v>29</v>
      </c>
      <c r="I269" s="194">
        <v>100</v>
      </c>
      <c r="J269" s="194">
        <v>0</v>
      </c>
      <c r="K269" s="194">
        <v>8</v>
      </c>
      <c r="L269" s="196">
        <v>3.1277777777777778</v>
      </c>
    </row>
    <row r="270" spans="1:12" ht="34.5" thickBot="1" x14ac:dyDescent="0.3">
      <c r="A270" s="191">
        <v>201602</v>
      </c>
      <c r="B270" s="192" t="s">
        <v>475</v>
      </c>
      <c r="C270" s="192" t="s">
        <v>476</v>
      </c>
      <c r="D270" s="191">
        <v>4</v>
      </c>
      <c r="E270" s="191">
        <v>4</v>
      </c>
      <c r="F270" s="191">
        <v>100</v>
      </c>
      <c r="G270" s="191">
        <v>0</v>
      </c>
      <c r="H270" s="191">
        <v>0</v>
      </c>
      <c r="I270" s="191">
        <v>100</v>
      </c>
      <c r="J270" s="191">
        <v>0</v>
      </c>
      <c r="K270" s="191">
        <v>1</v>
      </c>
      <c r="L270" s="193">
        <v>3.1687499999999997</v>
      </c>
    </row>
    <row r="271" spans="1:12" ht="34.5" thickBot="1" x14ac:dyDescent="0.3">
      <c r="A271" s="194">
        <v>201602</v>
      </c>
      <c r="B271" s="195" t="s">
        <v>405</v>
      </c>
      <c r="C271" s="195" t="s">
        <v>406</v>
      </c>
      <c r="D271" s="194">
        <v>21</v>
      </c>
      <c r="E271" s="194">
        <v>20</v>
      </c>
      <c r="F271" s="194">
        <v>95</v>
      </c>
      <c r="G271" s="194">
        <v>1</v>
      </c>
      <c r="H271" s="194">
        <v>5</v>
      </c>
      <c r="I271" s="194">
        <v>100</v>
      </c>
      <c r="J271" s="194">
        <v>0</v>
      </c>
      <c r="K271" s="194">
        <v>0</v>
      </c>
      <c r="L271" s="196">
        <v>3.7930555555555556</v>
      </c>
    </row>
    <row r="272" spans="1:12" ht="79.5" thickBot="1" x14ac:dyDescent="0.3">
      <c r="A272" s="191">
        <v>201602</v>
      </c>
      <c r="B272" s="192" t="s">
        <v>435</v>
      </c>
      <c r="C272" s="192" t="s">
        <v>436</v>
      </c>
      <c r="D272" s="191">
        <v>18</v>
      </c>
      <c r="E272" s="191">
        <v>18</v>
      </c>
      <c r="F272" s="191">
        <v>100</v>
      </c>
      <c r="G272" s="191">
        <v>0</v>
      </c>
      <c r="H272" s="191">
        <v>0</v>
      </c>
      <c r="I272" s="191">
        <v>100</v>
      </c>
      <c r="J272" s="191">
        <v>0</v>
      </c>
      <c r="K272" s="191">
        <v>1</v>
      </c>
      <c r="L272" s="193">
        <v>3.254861111111111</v>
      </c>
    </row>
    <row r="273" spans="1:12" ht="79.5" thickBot="1" x14ac:dyDescent="0.3">
      <c r="A273" s="194">
        <v>201602</v>
      </c>
      <c r="B273" s="195" t="s">
        <v>477</v>
      </c>
      <c r="C273" s="195" t="s">
        <v>478</v>
      </c>
      <c r="D273" s="194">
        <v>19</v>
      </c>
      <c r="E273" s="194">
        <v>18</v>
      </c>
      <c r="F273" s="194">
        <v>95</v>
      </c>
      <c r="G273" s="194">
        <v>1</v>
      </c>
      <c r="H273" s="194">
        <v>5</v>
      </c>
      <c r="I273" s="194">
        <v>100</v>
      </c>
      <c r="J273" s="194">
        <v>0</v>
      </c>
      <c r="K273" s="194">
        <v>0</v>
      </c>
      <c r="L273" s="196">
        <v>3.6263888888888887</v>
      </c>
    </row>
    <row r="274" spans="1:12" ht="23.25" thickBot="1" x14ac:dyDescent="0.3">
      <c r="A274" s="191">
        <v>201602</v>
      </c>
      <c r="B274" s="192" t="s">
        <v>407</v>
      </c>
      <c r="C274" s="192" t="s">
        <v>408</v>
      </c>
      <c r="D274" s="191">
        <v>31</v>
      </c>
      <c r="E274" s="191">
        <v>17</v>
      </c>
      <c r="F274" s="191">
        <v>55</v>
      </c>
      <c r="G274" s="191">
        <v>14</v>
      </c>
      <c r="H274" s="191">
        <v>45</v>
      </c>
      <c r="I274" s="191">
        <v>100</v>
      </c>
      <c r="J274" s="191">
        <v>0</v>
      </c>
      <c r="K274" s="191">
        <v>8</v>
      </c>
      <c r="L274" s="193">
        <v>3.0423611111111111</v>
      </c>
    </row>
    <row r="275" spans="1:12" ht="23.25" thickBot="1" x14ac:dyDescent="0.3">
      <c r="A275" s="194">
        <v>201602</v>
      </c>
      <c r="B275" s="195" t="s">
        <v>455</v>
      </c>
      <c r="C275" s="195" t="s">
        <v>456</v>
      </c>
      <c r="D275" s="194">
        <v>19</v>
      </c>
      <c r="E275" s="194">
        <v>19</v>
      </c>
      <c r="F275" s="194">
        <v>100</v>
      </c>
      <c r="G275" s="194">
        <v>0</v>
      </c>
      <c r="H275" s="194">
        <v>0</v>
      </c>
      <c r="I275" s="194">
        <v>100</v>
      </c>
      <c r="J275" s="194">
        <v>0</v>
      </c>
      <c r="K275" s="194">
        <v>0</v>
      </c>
      <c r="L275" s="196">
        <v>3.5013888888888887</v>
      </c>
    </row>
    <row r="276" spans="1:12" ht="45.75" thickBot="1" x14ac:dyDescent="0.3">
      <c r="A276" s="191">
        <v>201602</v>
      </c>
      <c r="B276" s="192" t="s">
        <v>437</v>
      </c>
      <c r="C276" s="192" t="s">
        <v>438</v>
      </c>
      <c r="D276" s="191">
        <v>14</v>
      </c>
      <c r="E276" s="191">
        <v>12</v>
      </c>
      <c r="F276" s="191">
        <v>86</v>
      </c>
      <c r="G276" s="191">
        <v>2</v>
      </c>
      <c r="H276" s="191">
        <v>14</v>
      </c>
      <c r="I276" s="191">
        <v>100</v>
      </c>
      <c r="J276" s="191">
        <v>0</v>
      </c>
      <c r="K276" s="191">
        <v>0</v>
      </c>
      <c r="L276" s="193">
        <v>3.2923611111111111</v>
      </c>
    </row>
    <row r="277" spans="1:12" ht="34.5" thickBot="1" x14ac:dyDescent="0.3">
      <c r="A277" s="194">
        <v>201602</v>
      </c>
      <c r="B277" s="195" t="s">
        <v>479</v>
      </c>
      <c r="C277" s="195" t="s">
        <v>480</v>
      </c>
      <c r="D277" s="194">
        <v>24</v>
      </c>
      <c r="E277" s="194">
        <v>21</v>
      </c>
      <c r="F277" s="194">
        <v>88</v>
      </c>
      <c r="G277" s="194">
        <v>2</v>
      </c>
      <c r="H277" s="194">
        <v>8</v>
      </c>
      <c r="I277" s="194">
        <v>96</v>
      </c>
      <c r="J277" s="194">
        <v>4</v>
      </c>
      <c r="K277" s="194">
        <v>2</v>
      </c>
      <c r="L277" s="196">
        <v>3.7104166666666667</v>
      </c>
    </row>
    <row r="278" spans="1:12" ht="23.25" thickBot="1" x14ac:dyDescent="0.3">
      <c r="A278" s="191">
        <v>201602</v>
      </c>
      <c r="B278" s="192" t="s">
        <v>423</v>
      </c>
      <c r="C278" s="192" t="s">
        <v>424</v>
      </c>
      <c r="D278" s="191">
        <v>5</v>
      </c>
      <c r="E278" s="191">
        <v>5</v>
      </c>
      <c r="F278" s="191">
        <v>100</v>
      </c>
      <c r="G278" s="191">
        <v>0</v>
      </c>
      <c r="H278" s="191">
        <v>0</v>
      </c>
      <c r="I278" s="191">
        <v>100</v>
      </c>
      <c r="J278" s="191">
        <v>0</v>
      </c>
      <c r="K278" s="191">
        <v>0</v>
      </c>
      <c r="L278" s="193">
        <v>3.0416666666666665</v>
      </c>
    </row>
    <row r="279" spans="1:12" ht="90.75" thickBot="1" x14ac:dyDescent="0.3">
      <c r="A279" s="194">
        <v>201602</v>
      </c>
      <c r="B279" s="195" t="s">
        <v>481</v>
      </c>
      <c r="C279" s="195" t="s">
        <v>482</v>
      </c>
      <c r="D279" s="194">
        <v>11</v>
      </c>
      <c r="E279" s="194">
        <v>11</v>
      </c>
      <c r="F279" s="194">
        <v>100</v>
      </c>
      <c r="G279" s="194">
        <v>0</v>
      </c>
      <c r="H279" s="194">
        <v>0</v>
      </c>
      <c r="I279" s="194">
        <v>100</v>
      </c>
      <c r="J279" s="194">
        <v>0</v>
      </c>
      <c r="K279" s="194">
        <v>4</v>
      </c>
      <c r="L279" s="196">
        <v>3.3777777777777778</v>
      </c>
    </row>
    <row r="280" spans="1:12" ht="45.75" thickBot="1" x14ac:dyDescent="0.3">
      <c r="A280" s="191">
        <v>201602</v>
      </c>
      <c r="B280" s="192" t="s">
        <v>409</v>
      </c>
      <c r="C280" s="192" t="s">
        <v>410</v>
      </c>
      <c r="D280" s="191">
        <v>15</v>
      </c>
      <c r="E280" s="191">
        <v>14</v>
      </c>
      <c r="F280" s="191">
        <v>93</v>
      </c>
      <c r="G280" s="191">
        <v>1</v>
      </c>
      <c r="H280" s="191">
        <v>7</v>
      </c>
      <c r="I280" s="191">
        <v>100</v>
      </c>
      <c r="J280" s="191">
        <v>0</v>
      </c>
      <c r="K280" s="191">
        <v>1</v>
      </c>
      <c r="L280" s="193">
        <v>3.5868055555555554</v>
      </c>
    </row>
    <row r="281" spans="1:12" ht="15.75" thickBot="1" x14ac:dyDescent="0.3">
      <c r="A281" s="194">
        <v>201602</v>
      </c>
      <c r="B281" s="195" t="s">
        <v>393</v>
      </c>
      <c r="C281" s="195" t="s">
        <v>394</v>
      </c>
      <c r="D281" s="194">
        <v>4</v>
      </c>
      <c r="E281" s="194">
        <v>3</v>
      </c>
      <c r="F281" s="194">
        <v>75</v>
      </c>
      <c r="G281" s="194">
        <v>1</v>
      </c>
      <c r="H281" s="194">
        <v>25</v>
      </c>
      <c r="I281" s="194">
        <v>100</v>
      </c>
      <c r="J281" s="194">
        <v>0</v>
      </c>
      <c r="K281" s="194">
        <v>1</v>
      </c>
      <c r="L281" s="196">
        <v>3.4201388888888888</v>
      </c>
    </row>
    <row r="282" spans="1:12" x14ac:dyDescent="0.25">
      <c r="A282" s="223"/>
      <c r="B282" s="189"/>
    </row>
    <row r="283" spans="1:12" x14ac:dyDescent="0.25">
      <c r="A283" s="224"/>
      <c r="B283" s="189"/>
    </row>
    <row r="284" spans="1:12" ht="17.25" x14ac:dyDescent="0.25">
      <c r="A284" s="224"/>
      <c r="B284" s="226" t="s">
        <v>516</v>
      </c>
      <c r="C284" s="226"/>
      <c r="D284" s="226"/>
      <c r="E284" s="226"/>
      <c r="F284" s="226"/>
      <c r="G284" s="226"/>
      <c r="H284" s="226"/>
      <c r="I284" s="226"/>
      <c r="J284" s="226"/>
      <c r="K284" s="226"/>
      <c r="L284" s="226"/>
    </row>
    <row r="285" spans="1:12" ht="15.75" thickBot="1" x14ac:dyDescent="0.3">
      <c r="A285" s="225"/>
    </row>
    <row r="286" spans="1:12" ht="15.75" thickBot="1" x14ac:dyDescent="0.3">
      <c r="A286" s="191" t="s">
        <v>517</v>
      </c>
      <c r="B286" s="191" t="s">
        <v>349</v>
      </c>
      <c r="C286" s="191" t="s">
        <v>350</v>
      </c>
      <c r="D286" s="191" t="s">
        <v>351</v>
      </c>
      <c r="E286" s="191" t="s">
        <v>352</v>
      </c>
      <c r="F286" s="191" t="s">
        <v>353</v>
      </c>
      <c r="G286" s="191" t="s">
        <v>352</v>
      </c>
      <c r="H286" s="191" t="s">
        <v>353</v>
      </c>
      <c r="I286" s="191" t="s">
        <v>353</v>
      </c>
      <c r="J286" s="191" t="s">
        <v>354</v>
      </c>
      <c r="K286" s="191" t="s">
        <v>352</v>
      </c>
      <c r="L286" s="191" t="s">
        <v>355</v>
      </c>
    </row>
    <row r="287" spans="1:12" ht="15.75" thickBot="1" x14ac:dyDescent="0.3">
      <c r="A287" s="191" t="s">
        <v>518</v>
      </c>
      <c r="B287" s="191" t="s">
        <v>357</v>
      </c>
      <c r="C287" s="191" t="s">
        <v>357</v>
      </c>
      <c r="D287" s="191" t="s">
        <v>358</v>
      </c>
      <c r="E287" s="191" t="s">
        <v>359</v>
      </c>
      <c r="F287" s="191" t="s">
        <v>359</v>
      </c>
      <c r="G287" s="191" t="s">
        <v>360</v>
      </c>
      <c r="H287" s="191" t="s">
        <v>360</v>
      </c>
      <c r="I287" s="191" t="s">
        <v>361</v>
      </c>
      <c r="J287" s="191" t="s">
        <v>519</v>
      </c>
      <c r="K287" s="191" t="s">
        <v>363</v>
      </c>
      <c r="L287" s="191" t="s">
        <v>364</v>
      </c>
    </row>
    <row r="288" spans="1:12" ht="23.25" thickBot="1" x14ac:dyDescent="0.3">
      <c r="A288" s="191">
        <v>43</v>
      </c>
      <c r="B288" s="192" t="s">
        <v>373</v>
      </c>
      <c r="C288" s="192" t="s">
        <v>374</v>
      </c>
      <c r="D288" s="191">
        <v>115</v>
      </c>
      <c r="E288" s="191">
        <v>58</v>
      </c>
      <c r="F288" s="191">
        <v>50</v>
      </c>
      <c r="G288" s="191">
        <v>14</v>
      </c>
      <c r="H288" s="191">
        <v>12</v>
      </c>
      <c r="I288" s="191">
        <v>62</v>
      </c>
      <c r="J288" s="191">
        <v>38</v>
      </c>
      <c r="K288" s="191">
        <v>24</v>
      </c>
      <c r="L288" s="193">
        <v>2.0472222222222221</v>
      </c>
    </row>
    <row r="289" spans="1:12" ht="23.25" thickBot="1" x14ac:dyDescent="0.3">
      <c r="A289" s="194">
        <v>20</v>
      </c>
      <c r="B289" s="195" t="s">
        <v>365</v>
      </c>
      <c r="C289" s="195" t="s">
        <v>366</v>
      </c>
      <c r="D289" s="194">
        <v>93</v>
      </c>
      <c r="E289" s="194">
        <v>51</v>
      </c>
      <c r="F289" s="194">
        <v>55</v>
      </c>
      <c r="G289" s="194">
        <v>22</v>
      </c>
      <c r="H289" s="194">
        <v>24</v>
      </c>
      <c r="I289" s="194">
        <v>79</v>
      </c>
      <c r="J289" s="194">
        <v>21</v>
      </c>
      <c r="K289" s="194">
        <v>21</v>
      </c>
      <c r="L289" s="196">
        <v>2.5868055555555558</v>
      </c>
    </row>
    <row r="290" spans="1:12" ht="23.25" thickBot="1" x14ac:dyDescent="0.3">
      <c r="A290" s="191">
        <v>19</v>
      </c>
      <c r="B290" s="192" t="s">
        <v>407</v>
      </c>
      <c r="C290" s="192" t="s">
        <v>408</v>
      </c>
      <c r="D290" s="191">
        <v>87</v>
      </c>
      <c r="E290" s="191">
        <v>44</v>
      </c>
      <c r="F290" s="191">
        <v>51</v>
      </c>
      <c r="G290" s="191">
        <v>24</v>
      </c>
      <c r="H290" s="191">
        <v>28</v>
      </c>
      <c r="I290" s="191">
        <v>79</v>
      </c>
      <c r="J290" s="191">
        <v>21</v>
      </c>
      <c r="K290" s="191">
        <v>23</v>
      </c>
      <c r="L290" s="193">
        <v>2.4624999999999999</v>
      </c>
    </row>
    <row r="291" spans="1:12" ht="34.5" thickBot="1" x14ac:dyDescent="0.3">
      <c r="A291" s="194">
        <v>14</v>
      </c>
      <c r="B291" s="195" t="s">
        <v>377</v>
      </c>
      <c r="C291" s="195" t="s">
        <v>378</v>
      </c>
      <c r="D291" s="194">
        <v>102</v>
      </c>
      <c r="E291" s="194">
        <v>71</v>
      </c>
      <c r="F291" s="194">
        <v>70</v>
      </c>
      <c r="G291" s="194">
        <v>17</v>
      </c>
      <c r="H291" s="194">
        <v>17</v>
      </c>
      <c r="I291" s="194">
        <v>87</v>
      </c>
      <c r="J291" s="194">
        <v>13</v>
      </c>
      <c r="K291" s="194">
        <v>20</v>
      </c>
      <c r="L291" s="196">
        <v>2.7916666666666665</v>
      </c>
    </row>
    <row r="292" spans="1:12" ht="34.5" thickBot="1" x14ac:dyDescent="0.3">
      <c r="A292" s="191">
        <v>12</v>
      </c>
      <c r="B292" s="192" t="s">
        <v>387</v>
      </c>
      <c r="C292" s="192" t="s">
        <v>388</v>
      </c>
      <c r="D292" s="191">
        <v>72</v>
      </c>
      <c r="E292" s="191">
        <v>49</v>
      </c>
      <c r="F292" s="191">
        <v>68</v>
      </c>
      <c r="G292" s="191">
        <v>11</v>
      </c>
      <c r="H292" s="191">
        <v>15</v>
      </c>
      <c r="I292" s="191">
        <v>83</v>
      </c>
      <c r="J292" s="191">
        <v>17</v>
      </c>
      <c r="K292" s="191">
        <v>11</v>
      </c>
      <c r="L292" s="193">
        <v>2.7923611111111111</v>
      </c>
    </row>
    <row r="293" spans="1:12" ht="23.25" thickBot="1" x14ac:dyDescent="0.3">
      <c r="A293" s="194">
        <v>11</v>
      </c>
      <c r="B293" s="195" t="s">
        <v>383</v>
      </c>
      <c r="C293" s="195" t="s">
        <v>384</v>
      </c>
      <c r="D293" s="194">
        <v>69</v>
      </c>
      <c r="E293" s="194">
        <v>46</v>
      </c>
      <c r="F293" s="194">
        <v>67</v>
      </c>
      <c r="G293" s="194">
        <v>12</v>
      </c>
      <c r="H293" s="194">
        <v>17</v>
      </c>
      <c r="I293" s="194">
        <v>84</v>
      </c>
      <c r="J293" s="194">
        <v>16</v>
      </c>
      <c r="K293" s="194">
        <v>13</v>
      </c>
      <c r="L293" s="196">
        <v>2.8770833333333332</v>
      </c>
    </row>
    <row r="294" spans="1:12" ht="15.75" thickBot="1" x14ac:dyDescent="0.3">
      <c r="A294" s="191">
        <v>8</v>
      </c>
      <c r="B294" s="192" t="s">
        <v>393</v>
      </c>
      <c r="C294" s="192" t="s">
        <v>394</v>
      </c>
      <c r="D294" s="191">
        <v>58</v>
      </c>
      <c r="E294" s="191">
        <v>44</v>
      </c>
      <c r="F294" s="191">
        <v>76</v>
      </c>
      <c r="G294" s="191">
        <v>6</v>
      </c>
      <c r="H294" s="191">
        <v>10</v>
      </c>
      <c r="I294" s="191">
        <v>86</v>
      </c>
      <c r="J294" s="191">
        <v>14</v>
      </c>
      <c r="K294" s="191">
        <v>6</v>
      </c>
      <c r="L294" s="193">
        <v>3.0027777777777778</v>
      </c>
    </row>
    <row r="295" spans="1:12" ht="23.25" thickBot="1" x14ac:dyDescent="0.3">
      <c r="A295" s="194">
        <v>6</v>
      </c>
      <c r="B295" s="195" t="s">
        <v>411</v>
      </c>
      <c r="C295" s="195" t="s">
        <v>412</v>
      </c>
      <c r="D295" s="194">
        <v>49</v>
      </c>
      <c r="E295" s="194">
        <v>40</v>
      </c>
      <c r="F295" s="194">
        <v>82</v>
      </c>
      <c r="G295" s="194">
        <v>3</v>
      </c>
      <c r="H295" s="194">
        <v>6</v>
      </c>
      <c r="I295" s="194">
        <v>88</v>
      </c>
      <c r="J295" s="194">
        <v>12</v>
      </c>
      <c r="K295" s="194">
        <v>1</v>
      </c>
      <c r="L295" s="196">
        <v>3.1284722222222219</v>
      </c>
    </row>
    <row r="296" spans="1:12" ht="23.25" thickBot="1" x14ac:dyDescent="0.3">
      <c r="A296" s="191">
        <v>6</v>
      </c>
      <c r="B296" s="192" t="s">
        <v>413</v>
      </c>
      <c r="C296" s="192" t="s">
        <v>414</v>
      </c>
      <c r="D296" s="191">
        <v>49</v>
      </c>
      <c r="E296" s="191">
        <v>38</v>
      </c>
      <c r="F296" s="191">
        <v>78</v>
      </c>
      <c r="G296" s="191">
        <v>5</v>
      </c>
      <c r="H296" s="191">
        <v>10</v>
      </c>
      <c r="I296" s="191">
        <v>88</v>
      </c>
      <c r="J296" s="191">
        <v>12</v>
      </c>
      <c r="K296" s="191">
        <v>2</v>
      </c>
      <c r="L296" s="193">
        <v>3.1687499999999997</v>
      </c>
    </row>
    <row r="297" spans="1:12" ht="23.25" thickBot="1" x14ac:dyDescent="0.3">
      <c r="A297" s="194">
        <v>5</v>
      </c>
      <c r="B297" s="195" t="s">
        <v>423</v>
      </c>
      <c r="C297" s="195" t="s">
        <v>424</v>
      </c>
      <c r="D297" s="194">
        <v>41</v>
      </c>
      <c r="E297" s="194">
        <v>23</v>
      </c>
      <c r="F297" s="194">
        <v>56</v>
      </c>
      <c r="G297" s="194">
        <v>13</v>
      </c>
      <c r="H297" s="194">
        <v>32</v>
      </c>
      <c r="I297" s="194">
        <v>88</v>
      </c>
      <c r="J297" s="194">
        <v>12</v>
      </c>
      <c r="K297" s="194">
        <v>14</v>
      </c>
      <c r="L297" s="196">
        <v>2.7124999999999999</v>
      </c>
    </row>
    <row r="298" spans="1:12" ht="23.25" thickBot="1" x14ac:dyDescent="0.3">
      <c r="A298" s="191">
        <v>5</v>
      </c>
      <c r="B298" s="192" t="s">
        <v>399</v>
      </c>
      <c r="C298" s="192" t="s">
        <v>400</v>
      </c>
      <c r="D298" s="191">
        <v>69</v>
      </c>
      <c r="E298" s="191">
        <v>55</v>
      </c>
      <c r="F298" s="191">
        <v>80</v>
      </c>
      <c r="G298" s="191">
        <v>9</v>
      </c>
      <c r="H298" s="191">
        <v>13</v>
      </c>
      <c r="I298" s="191">
        <v>93</v>
      </c>
      <c r="J298" s="191">
        <v>7</v>
      </c>
      <c r="K298" s="191">
        <v>7</v>
      </c>
      <c r="L298" s="193">
        <v>3.2513888888888887</v>
      </c>
    </row>
    <row r="299" spans="1:12" ht="15.75" thickBot="1" x14ac:dyDescent="0.3">
      <c r="A299" s="194">
        <v>5</v>
      </c>
      <c r="B299" s="195" t="s">
        <v>367</v>
      </c>
      <c r="C299" s="195" t="s">
        <v>368</v>
      </c>
      <c r="D299" s="194">
        <v>93</v>
      </c>
      <c r="E299" s="194">
        <v>71</v>
      </c>
      <c r="F299" s="194">
        <v>76</v>
      </c>
      <c r="G299" s="194">
        <v>17</v>
      </c>
      <c r="H299" s="194">
        <v>18</v>
      </c>
      <c r="I299" s="194">
        <v>94</v>
      </c>
      <c r="J299" s="194">
        <v>6</v>
      </c>
      <c r="K299" s="194">
        <v>34</v>
      </c>
      <c r="L299" s="196">
        <v>3.0868055555555554</v>
      </c>
    </row>
    <row r="300" spans="1:12" ht="23.25" thickBot="1" x14ac:dyDescent="0.3">
      <c r="A300" s="191">
        <v>5</v>
      </c>
      <c r="B300" s="192" t="s">
        <v>371</v>
      </c>
      <c r="C300" s="192" t="s">
        <v>372</v>
      </c>
      <c r="D300" s="191">
        <v>94</v>
      </c>
      <c r="E300" s="191">
        <v>86</v>
      </c>
      <c r="F300" s="191">
        <v>91</v>
      </c>
      <c r="G300" s="191">
        <v>3</v>
      </c>
      <c r="H300" s="191">
        <v>3</v>
      </c>
      <c r="I300" s="191">
        <v>94</v>
      </c>
      <c r="J300" s="191">
        <v>6</v>
      </c>
      <c r="K300" s="191">
        <v>17</v>
      </c>
      <c r="L300" s="193">
        <v>3.2979166666666671</v>
      </c>
    </row>
    <row r="301" spans="1:12" ht="15.75" thickBot="1" x14ac:dyDescent="0.3">
      <c r="A301" s="194">
        <v>4</v>
      </c>
      <c r="B301" s="195" t="s">
        <v>369</v>
      </c>
      <c r="C301" s="195" t="s">
        <v>370</v>
      </c>
      <c r="D301" s="194">
        <v>92</v>
      </c>
      <c r="E301" s="194">
        <v>79</v>
      </c>
      <c r="F301" s="194">
        <v>86</v>
      </c>
      <c r="G301" s="194">
        <v>9</v>
      </c>
      <c r="H301" s="194">
        <v>10</v>
      </c>
      <c r="I301" s="194">
        <v>96</v>
      </c>
      <c r="J301" s="194">
        <v>4</v>
      </c>
      <c r="K301" s="194">
        <v>31</v>
      </c>
      <c r="L301" s="196">
        <v>2.963194444444444</v>
      </c>
    </row>
    <row r="302" spans="1:12" ht="23.25" thickBot="1" x14ac:dyDescent="0.3">
      <c r="A302" s="191">
        <v>4</v>
      </c>
      <c r="B302" s="192" t="s">
        <v>395</v>
      </c>
      <c r="C302" s="192" t="s">
        <v>396</v>
      </c>
      <c r="D302" s="191">
        <v>62</v>
      </c>
      <c r="E302" s="191">
        <v>52</v>
      </c>
      <c r="F302" s="191">
        <v>84</v>
      </c>
      <c r="G302" s="191">
        <v>6</v>
      </c>
      <c r="H302" s="191">
        <v>10</v>
      </c>
      <c r="I302" s="191">
        <v>94</v>
      </c>
      <c r="J302" s="191">
        <v>6</v>
      </c>
      <c r="K302" s="191">
        <v>1</v>
      </c>
      <c r="L302" s="193">
        <v>3.2965277777777775</v>
      </c>
    </row>
    <row r="303" spans="1:12" ht="23.25" thickBot="1" x14ac:dyDescent="0.3">
      <c r="A303" s="194">
        <v>3</v>
      </c>
      <c r="B303" s="195" t="s">
        <v>449</v>
      </c>
      <c r="C303" s="195" t="s">
        <v>450</v>
      </c>
      <c r="D303" s="194">
        <v>28</v>
      </c>
      <c r="E303" s="194">
        <v>18</v>
      </c>
      <c r="F303" s="194">
        <v>64</v>
      </c>
      <c r="G303" s="194">
        <v>7</v>
      </c>
      <c r="H303" s="194">
        <v>25</v>
      </c>
      <c r="I303" s="194">
        <v>89</v>
      </c>
      <c r="J303" s="194">
        <v>11</v>
      </c>
      <c r="K303" s="194">
        <v>6</v>
      </c>
      <c r="L303" s="196">
        <v>3.0458333333333329</v>
      </c>
    </row>
    <row r="304" spans="1:12" ht="79.5" thickBot="1" x14ac:dyDescent="0.3">
      <c r="A304" s="191">
        <v>3</v>
      </c>
      <c r="B304" s="192" t="s">
        <v>435</v>
      </c>
      <c r="C304" s="192" t="s">
        <v>436</v>
      </c>
      <c r="D304" s="191">
        <v>48</v>
      </c>
      <c r="E304" s="191">
        <v>45</v>
      </c>
      <c r="F304" s="191">
        <v>94</v>
      </c>
      <c r="G304" s="191">
        <v>0</v>
      </c>
      <c r="H304" s="191">
        <v>0</v>
      </c>
      <c r="I304" s="191">
        <v>94</v>
      </c>
      <c r="J304" s="191">
        <v>6</v>
      </c>
      <c r="K304" s="191">
        <v>3</v>
      </c>
      <c r="L304" s="193">
        <v>3.2520833333333332</v>
      </c>
    </row>
    <row r="305" spans="1:12" ht="23.25" thickBot="1" x14ac:dyDescent="0.3">
      <c r="A305" s="194">
        <v>3</v>
      </c>
      <c r="B305" s="195" t="s">
        <v>429</v>
      </c>
      <c r="C305" s="195" t="s">
        <v>430</v>
      </c>
      <c r="D305" s="194">
        <v>40</v>
      </c>
      <c r="E305" s="194">
        <v>25</v>
      </c>
      <c r="F305" s="194">
        <v>63</v>
      </c>
      <c r="G305" s="194">
        <v>12</v>
      </c>
      <c r="H305" s="194">
        <v>30</v>
      </c>
      <c r="I305" s="194">
        <v>93</v>
      </c>
      <c r="J305" s="194">
        <v>7</v>
      </c>
      <c r="K305" s="194">
        <v>3</v>
      </c>
      <c r="L305" s="196">
        <v>3.1673611111111111</v>
      </c>
    </row>
    <row r="306" spans="1:12" ht="15.75" thickBot="1" x14ac:dyDescent="0.3">
      <c r="A306" s="191">
        <v>3</v>
      </c>
      <c r="B306" s="192" t="s">
        <v>381</v>
      </c>
      <c r="C306" s="192" t="s">
        <v>382</v>
      </c>
      <c r="D306" s="191">
        <v>69</v>
      </c>
      <c r="E306" s="191">
        <v>63</v>
      </c>
      <c r="F306" s="191">
        <v>91</v>
      </c>
      <c r="G306" s="191">
        <v>3</v>
      </c>
      <c r="H306" s="191">
        <v>4</v>
      </c>
      <c r="I306" s="191">
        <v>95</v>
      </c>
      <c r="J306" s="191">
        <v>5</v>
      </c>
      <c r="K306" s="191">
        <v>11</v>
      </c>
      <c r="L306" s="193">
        <v>3.2097222222222221</v>
      </c>
    </row>
    <row r="307" spans="1:12" ht="23.25" thickBot="1" x14ac:dyDescent="0.3">
      <c r="A307" s="194">
        <v>3</v>
      </c>
      <c r="B307" s="195" t="s">
        <v>439</v>
      </c>
      <c r="C307" s="195" t="s">
        <v>440</v>
      </c>
      <c r="D307" s="194">
        <v>10</v>
      </c>
      <c r="E307" s="194">
        <v>6</v>
      </c>
      <c r="F307" s="194">
        <v>60</v>
      </c>
      <c r="G307" s="194">
        <v>1</v>
      </c>
      <c r="H307" s="194">
        <v>10</v>
      </c>
      <c r="I307" s="194">
        <v>70</v>
      </c>
      <c r="J307" s="194">
        <v>30</v>
      </c>
      <c r="K307" s="194">
        <v>0</v>
      </c>
      <c r="L307" s="196">
        <v>2.4645833333333331</v>
      </c>
    </row>
    <row r="308" spans="1:12" x14ac:dyDescent="0.25">
      <c r="A308" s="222"/>
      <c r="B308" s="188"/>
    </row>
    <row r="309" spans="1:12" ht="27" customHeight="1" x14ac:dyDescent="0.25">
      <c r="A309" s="222"/>
      <c r="B309" s="226" t="s">
        <v>520</v>
      </c>
      <c r="C309" s="226"/>
      <c r="D309" s="226"/>
      <c r="E309" s="226"/>
      <c r="F309" s="226"/>
      <c r="G309" s="226"/>
      <c r="H309" s="226"/>
      <c r="I309" s="226"/>
      <c r="J309" s="226"/>
      <c r="K309" s="226"/>
      <c r="L309" s="226"/>
    </row>
    <row r="310" spans="1:12" x14ac:dyDescent="0.25">
      <c r="A310" s="222"/>
      <c r="B310" s="188"/>
    </row>
    <row r="311" spans="1:12" ht="15.75" thickBot="1" x14ac:dyDescent="0.3">
      <c r="A311" s="222"/>
    </row>
    <row r="312" spans="1:12" ht="15.75" thickBot="1" x14ac:dyDescent="0.3">
      <c r="A312" s="191"/>
      <c r="B312" s="191" t="s">
        <v>349</v>
      </c>
      <c r="C312" s="191" t="s">
        <v>350</v>
      </c>
      <c r="D312" s="191" t="s">
        <v>351</v>
      </c>
      <c r="E312" s="191" t="s">
        <v>352</v>
      </c>
      <c r="F312" s="191" t="s">
        <v>353</v>
      </c>
      <c r="G312" s="191" t="s">
        <v>352</v>
      </c>
      <c r="H312" s="191" t="s">
        <v>353</v>
      </c>
      <c r="I312" s="191" t="s">
        <v>353</v>
      </c>
      <c r="J312" s="191" t="s">
        <v>354</v>
      </c>
      <c r="K312" s="191" t="s">
        <v>352</v>
      </c>
      <c r="L312" s="191" t="s">
        <v>355</v>
      </c>
    </row>
    <row r="313" spans="1:12" ht="15.75" thickBot="1" x14ac:dyDescent="0.3">
      <c r="A313" s="191"/>
      <c r="B313" s="191" t="s">
        <v>357</v>
      </c>
      <c r="C313" s="191" t="s">
        <v>357</v>
      </c>
      <c r="D313" s="191" t="s">
        <v>358</v>
      </c>
      <c r="E313" s="191" t="s">
        <v>359</v>
      </c>
      <c r="F313" s="191" t="s">
        <v>359</v>
      </c>
      <c r="G313" s="191" t="s">
        <v>360</v>
      </c>
      <c r="H313" s="191" t="s">
        <v>360</v>
      </c>
      <c r="I313" s="191" t="s">
        <v>361</v>
      </c>
      <c r="J313" s="191" t="s">
        <v>519</v>
      </c>
      <c r="K313" s="191" t="s">
        <v>363</v>
      </c>
      <c r="L313" s="191" t="s">
        <v>364</v>
      </c>
    </row>
    <row r="314" spans="1:12" ht="23.25" thickBot="1" x14ac:dyDescent="0.3">
      <c r="A314" s="191"/>
      <c r="B314" s="192" t="s">
        <v>373</v>
      </c>
      <c r="C314" s="192" t="s">
        <v>374</v>
      </c>
      <c r="D314" s="191">
        <v>115</v>
      </c>
      <c r="E314" s="191">
        <v>58</v>
      </c>
      <c r="F314" s="191">
        <v>50</v>
      </c>
      <c r="G314" s="191">
        <v>14</v>
      </c>
      <c r="H314" s="191">
        <v>12</v>
      </c>
      <c r="I314" s="191">
        <v>62</v>
      </c>
      <c r="J314" s="191">
        <v>38</v>
      </c>
      <c r="K314" s="191">
        <v>24</v>
      </c>
      <c r="L314" s="193">
        <v>2.0472222222222221</v>
      </c>
    </row>
    <row r="315" spans="1:12" ht="23.25" thickBot="1" x14ac:dyDescent="0.3">
      <c r="A315" s="194"/>
      <c r="B315" s="195" t="s">
        <v>439</v>
      </c>
      <c r="C315" s="195" t="s">
        <v>440</v>
      </c>
      <c r="D315" s="194">
        <v>10</v>
      </c>
      <c r="E315" s="194">
        <v>6</v>
      </c>
      <c r="F315" s="194">
        <v>60</v>
      </c>
      <c r="G315" s="194">
        <v>1</v>
      </c>
      <c r="H315" s="194">
        <v>10</v>
      </c>
      <c r="I315" s="194">
        <v>70</v>
      </c>
      <c r="J315" s="194">
        <v>30</v>
      </c>
      <c r="K315" s="194">
        <v>0</v>
      </c>
      <c r="L315" s="196">
        <v>2.4645833333333331</v>
      </c>
    </row>
    <row r="316" spans="1:12" ht="23.25" thickBot="1" x14ac:dyDescent="0.3">
      <c r="A316" s="191"/>
      <c r="B316" s="192" t="s">
        <v>407</v>
      </c>
      <c r="C316" s="192" t="s">
        <v>408</v>
      </c>
      <c r="D316" s="191">
        <v>87</v>
      </c>
      <c r="E316" s="191">
        <v>44</v>
      </c>
      <c r="F316" s="191">
        <v>51</v>
      </c>
      <c r="G316" s="191">
        <v>24</v>
      </c>
      <c r="H316" s="191">
        <v>28</v>
      </c>
      <c r="I316" s="191">
        <v>79</v>
      </c>
      <c r="J316" s="191">
        <v>21</v>
      </c>
      <c r="K316" s="191">
        <v>23</v>
      </c>
      <c r="L316" s="193">
        <v>2.4624999999999999</v>
      </c>
    </row>
    <row r="317" spans="1:12" ht="23.25" thickBot="1" x14ac:dyDescent="0.3">
      <c r="A317" s="194"/>
      <c r="B317" s="195" t="s">
        <v>365</v>
      </c>
      <c r="C317" s="195" t="s">
        <v>366</v>
      </c>
      <c r="D317" s="194">
        <v>93</v>
      </c>
      <c r="E317" s="194">
        <v>51</v>
      </c>
      <c r="F317" s="194">
        <v>55</v>
      </c>
      <c r="G317" s="194">
        <v>22</v>
      </c>
      <c r="H317" s="194">
        <v>24</v>
      </c>
      <c r="I317" s="194">
        <v>79</v>
      </c>
      <c r="J317" s="194">
        <v>21</v>
      </c>
      <c r="K317" s="194">
        <v>21</v>
      </c>
      <c r="L317" s="196">
        <v>2.5868055555555558</v>
      </c>
    </row>
    <row r="318" spans="1:12" ht="23.25" thickBot="1" x14ac:dyDescent="0.3">
      <c r="A318" s="191"/>
      <c r="B318" s="192" t="s">
        <v>483</v>
      </c>
      <c r="C318" s="192" t="s">
        <v>484</v>
      </c>
      <c r="D318" s="191">
        <v>5</v>
      </c>
      <c r="E318" s="191">
        <v>3</v>
      </c>
      <c r="F318" s="191">
        <v>60</v>
      </c>
      <c r="G318" s="191">
        <v>1</v>
      </c>
      <c r="H318" s="191">
        <v>20</v>
      </c>
      <c r="I318" s="191">
        <v>80</v>
      </c>
      <c r="J318" s="191">
        <v>20</v>
      </c>
      <c r="K318" s="191">
        <v>0</v>
      </c>
      <c r="L318" s="193">
        <v>2.755555555555556</v>
      </c>
    </row>
    <row r="319" spans="1:12" ht="34.5" thickBot="1" x14ac:dyDescent="0.3">
      <c r="A319" s="194"/>
      <c r="B319" s="195" t="s">
        <v>387</v>
      </c>
      <c r="C319" s="195" t="s">
        <v>388</v>
      </c>
      <c r="D319" s="194">
        <v>72</v>
      </c>
      <c r="E319" s="194">
        <v>49</v>
      </c>
      <c r="F319" s="194">
        <v>68</v>
      </c>
      <c r="G319" s="194">
        <v>11</v>
      </c>
      <c r="H319" s="194">
        <v>15</v>
      </c>
      <c r="I319" s="194">
        <v>83</v>
      </c>
      <c r="J319" s="194">
        <v>17</v>
      </c>
      <c r="K319" s="194">
        <v>11</v>
      </c>
      <c r="L319" s="196">
        <v>2.7923611111111111</v>
      </c>
    </row>
    <row r="320" spans="1:12" ht="23.25" thickBot="1" x14ac:dyDescent="0.3">
      <c r="A320" s="191"/>
      <c r="B320" s="192" t="s">
        <v>383</v>
      </c>
      <c r="C320" s="192" t="s">
        <v>384</v>
      </c>
      <c r="D320" s="191">
        <v>69</v>
      </c>
      <c r="E320" s="191">
        <v>46</v>
      </c>
      <c r="F320" s="191">
        <v>67</v>
      </c>
      <c r="G320" s="191">
        <v>12</v>
      </c>
      <c r="H320" s="191">
        <v>17</v>
      </c>
      <c r="I320" s="191">
        <v>84</v>
      </c>
      <c r="J320" s="191">
        <v>16</v>
      </c>
      <c r="K320" s="191">
        <v>13</v>
      </c>
      <c r="L320" s="193">
        <v>2.8770833333333332</v>
      </c>
    </row>
    <row r="321" spans="1:12" ht="15.75" thickBot="1" x14ac:dyDescent="0.3">
      <c r="A321" s="194"/>
      <c r="B321" s="195" t="s">
        <v>393</v>
      </c>
      <c r="C321" s="195" t="s">
        <v>394</v>
      </c>
      <c r="D321" s="194">
        <v>58</v>
      </c>
      <c r="E321" s="194">
        <v>44</v>
      </c>
      <c r="F321" s="194">
        <v>76</v>
      </c>
      <c r="G321" s="194">
        <v>6</v>
      </c>
      <c r="H321" s="194">
        <v>10</v>
      </c>
      <c r="I321" s="194">
        <v>86</v>
      </c>
      <c r="J321" s="194">
        <v>14</v>
      </c>
      <c r="K321" s="194">
        <v>6</v>
      </c>
      <c r="L321" s="196">
        <v>3.0027777777777778</v>
      </c>
    </row>
    <row r="322" spans="1:12" ht="34.5" thickBot="1" x14ac:dyDescent="0.3">
      <c r="A322" s="191"/>
      <c r="B322" s="192" t="s">
        <v>377</v>
      </c>
      <c r="C322" s="192" t="s">
        <v>378</v>
      </c>
      <c r="D322" s="191">
        <v>102</v>
      </c>
      <c r="E322" s="191">
        <v>71</v>
      </c>
      <c r="F322" s="191">
        <v>70</v>
      </c>
      <c r="G322" s="191">
        <v>17</v>
      </c>
      <c r="H322" s="191">
        <v>17</v>
      </c>
      <c r="I322" s="191">
        <v>87</v>
      </c>
      <c r="J322" s="191">
        <v>13</v>
      </c>
      <c r="K322" s="191">
        <v>20</v>
      </c>
      <c r="L322" s="193">
        <v>2.7916666666666665</v>
      </c>
    </row>
    <row r="323" spans="1:12" ht="23.25" thickBot="1" x14ac:dyDescent="0.3">
      <c r="A323" s="194"/>
      <c r="B323" s="195" t="s">
        <v>411</v>
      </c>
      <c r="C323" s="195" t="s">
        <v>412</v>
      </c>
      <c r="D323" s="194">
        <v>49</v>
      </c>
      <c r="E323" s="194">
        <v>40</v>
      </c>
      <c r="F323" s="194">
        <v>82</v>
      </c>
      <c r="G323" s="194">
        <v>3</v>
      </c>
      <c r="H323" s="194">
        <v>6</v>
      </c>
      <c r="I323" s="194">
        <v>88</v>
      </c>
      <c r="J323" s="194">
        <v>12</v>
      </c>
      <c r="K323" s="194">
        <v>1</v>
      </c>
      <c r="L323" s="196">
        <v>3.1284722222222219</v>
      </c>
    </row>
    <row r="324" spans="1:12" ht="23.25" thickBot="1" x14ac:dyDescent="0.3">
      <c r="A324" s="191"/>
      <c r="B324" s="192" t="s">
        <v>423</v>
      </c>
      <c r="C324" s="192" t="s">
        <v>424</v>
      </c>
      <c r="D324" s="191">
        <v>41</v>
      </c>
      <c r="E324" s="191">
        <v>23</v>
      </c>
      <c r="F324" s="191">
        <v>56</v>
      </c>
      <c r="G324" s="191">
        <v>13</v>
      </c>
      <c r="H324" s="191">
        <v>32</v>
      </c>
      <c r="I324" s="191">
        <v>88</v>
      </c>
      <c r="J324" s="191">
        <v>12</v>
      </c>
      <c r="K324" s="191">
        <v>14</v>
      </c>
      <c r="L324" s="193">
        <v>2.7124999999999999</v>
      </c>
    </row>
    <row r="325" spans="1:12" ht="23.25" thickBot="1" x14ac:dyDescent="0.3">
      <c r="A325" s="194"/>
      <c r="B325" s="195" t="s">
        <v>413</v>
      </c>
      <c r="C325" s="195" t="s">
        <v>414</v>
      </c>
      <c r="D325" s="194">
        <v>49</v>
      </c>
      <c r="E325" s="194">
        <v>38</v>
      </c>
      <c r="F325" s="194">
        <v>78</v>
      </c>
      <c r="G325" s="194">
        <v>5</v>
      </c>
      <c r="H325" s="194">
        <v>10</v>
      </c>
      <c r="I325" s="194">
        <v>88</v>
      </c>
      <c r="J325" s="194">
        <v>12</v>
      </c>
      <c r="K325" s="194">
        <v>2</v>
      </c>
      <c r="L325" s="196">
        <v>3.1687499999999997</v>
      </c>
    </row>
    <row r="326" spans="1:12" ht="23.25" thickBot="1" x14ac:dyDescent="0.3">
      <c r="A326" s="191"/>
      <c r="B326" s="192" t="s">
        <v>449</v>
      </c>
      <c r="C326" s="192" t="s">
        <v>450</v>
      </c>
      <c r="D326" s="191">
        <v>28</v>
      </c>
      <c r="E326" s="191">
        <v>18</v>
      </c>
      <c r="F326" s="191">
        <v>64</v>
      </c>
      <c r="G326" s="191">
        <v>7</v>
      </c>
      <c r="H326" s="191">
        <v>25</v>
      </c>
      <c r="I326" s="191">
        <v>89</v>
      </c>
      <c r="J326" s="191">
        <v>11</v>
      </c>
      <c r="K326" s="191">
        <v>6</v>
      </c>
      <c r="L326" s="193">
        <v>3.0458333333333329</v>
      </c>
    </row>
    <row r="327" spans="1:12" ht="23.25" thickBot="1" x14ac:dyDescent="0.3">
      <c r="A327" s="194"/>
      <c r="B327" s="195" t="s">
        <v>399</v>
      </c>
      <c r="C327" s="195" t="s">
        <v>400</v>
      </c>
      <c r="D327" s="194">
        <v>69</v>
      </c>
      <c r="E327" s="194">
        <v>55</v>
      </c>
      <c r="F327" s="194">
        <v>80</v>
      </c>
      <c r="G327" s="194">
        <v>9</v>
      </c>
      <c r="H327" s="194">
        <v>13</v>
      </c>
      <c r="I327" s="194">
        <v>93</v>
      </c>
      <c r="J327" s="194">
        <v>7</v>
      </c>
      <c r="K327" s="194">
        <v>7</v>
      </c>
      <c r="L327" s="196">
        <v>3.2513888888888887</v>
      </c>
    </row>
    <row r="328" spans="1:12" ht="23.25" thickBot="1" x14ac:dyDescent="0.3">
      <c r="A328" s="191"/>
      <c r="B328" s="192" t="s">
        <v>429</v>
      </c>
      <c r="C328" s="192" t="s">
        <v>430</v>
      </c>
      <c r="D328" s="191">
        <v>40</v>
      </c>
      <c r="E328" s="191">
        <v>25</v>
      </c>
      <c r="F328" s="191">
        <v>63</v>
      </c>
      <c r="G328" s="191">
        <v>12</v>
      </c>
      <c r="H328" s="191">
        <v>30</v>
      </c>
      <c r="I328" s="191">
        <v>93</v>
      </c>
      <c r="J328" s="191">
        <v>7</v>
      </c>
      <c r="K328" s="191">
        <v>3</v>
      </c>
      <c r="L328" s="193">
        <v>3.1673611111111111</v>
      </c>
    </row>
    <row r="329" spans="1:12" ht="79.5" thickBot="1" x14ac:dyDescent="0.3">
      <c r="A329" s="194"/>
      <c r="B329" s="195" t="s">
        <v>435</v>
      </c>
      <c r="C329" s="195" t="s">
        <v>436</v>
      </c>
      <c r="D329" s="194">
        <v>48</v>
      </c>
      <c r="E329" s="194">
        <v>45</v>
      </c>
      <c r="F329" s="194">
        <v>94</v>
      </c>
      <c r="G329" s="194">
        <v>0</v>
      </c>
      <c r="H329" s="194">
        <v>0</v>
      </c>
      <c r="I329" s="194">
        <v>94</v>
      </c>
      <c r="J329" s="194">
        <v>6</v>
      </c>
      <c r="K329" s="194">
        <v>3</v>
      </c>
      <c r="L329" s="196">
        <v>3.2520833333333332</v>
      </c>
    </row>
    <row r="330" spans="1:12" ht="23.25" thickBot="1" x14ac:dyDescent="0.3">
      <c r="A330" s="191"/>
      <c r="B330" s="192" t="s">
        <v>395</v>
      </c>
      <c r="C330" s="192" t="s">
        <v>396</v>
      </c>
      <c r="D330" s="191">
        <v>62</v>
      </c>
      <c r="E330" s="191">
        <v>52</v>
      </c>
      <c r="F330" s="191">
        <v>84</v>
      </c>
      <c r="G330" s="191">
        <v>6</v>
      </c>
      <c r="H330" s="191">
        <v>10</v>
      </c>
      <c r="I330" s="191">
        <v>94</v>
      </c>
      <c r="J330" s="191">
        <v>6</v>
      </c>
      <c r="K330" s="191">
        <v>1</v>
      </c>
      <c r="L330" s="193">
        <v>3.2965277777777775</v>
      </c>
    </row>
    <row r="331" spans="1:12" ht="23.25" thickBot="1" x14ac:dyDescent="0.3">
      <c r="A331" s="194"/>
      <c r="B331" s="195" t="s">
        <v>461</v>
      </c>
      <c r="C331" s="195" t="s">
        <v>462</v>
      </c>
      <c r="D331" s="194">
        <v>19</v>
      </c>
      <c r="E331" s="194">
        <v>17</v>
      </c>
      <c r="F331" s="194">
        <v>89</v>
      </c>
      <c r="G331" s="194">
        <v>1</v>
      </c>
      <c r="H331" s="194">
        <v>5</v>
      </c>
      <c r="I331" s="194">
        <v>94</v>
      </c>
      <c r="J331" s="194">
        <v>6</v>
      </c>
      <c r="K331" s="194">
        <v>6</v>
      </c>
      <c r="L331" s="196">
        <v>3.2520833333333332</v>
      </c>
    </row>
    <row r="332" spans="1:12" ht="15.75" thickBot="1" x14ac:dyDescent="0.3">
      <c r="A332" s="191"/>
      <c r="B332" s="192" t="s">
        <v>367</v>
      </c>
      <c r="C332" s="192" t="s">
        <v>368</v>
      </c>
      <c r="D332" s="191">
        <v>93</v>
      </c>
      <c r="E332" s="191">
        <v>71</v>
      </c>
      <c r="F332" s="191">
        <v>76</v>
      </c>
      <c r="G332" s="191">
        <v>17</v>
      </c>
      <c r="H332" s="191">
        <v>18</v>
      </c>
      <c r="I332" s="191">
        <v>94</v>
      </c>
      <c r="J332" s="191">
        <v>6</v>
      </c>
      <c r="K332" s="191">
        <v>34</v>
      </c>
      <c r="L332" s="193">
        <v>3.0868055555555554</v>
      </c>
    </row>
    <row r="333" spans="1:12" ht="23.25" thickBot="1" x14ac:dyDescent="0.3">
      <c r="A333" s="194"/>
      <c r="B333" s="195" t="s">
        <v>371</v>
      </c>
      <c r="C333" s="195" t="s">
        <v>372</v>
      </c>
      <c r="D333" s="194">
        <v>94</v>
      </c>
      <c r="E333" s="194">
        <v>86</v>
      </c>
      <c r="F333" s="194">
        <v>91</v>
      </c>
      <c r="G333" s="194">
        <v>3</v>
      </c>
      <c r="H333" s="194">
        <v>3</v>
      </c>
      <c r="I333" s="194">
        <v>94</v>
      </c>
      <c r="J333" s="194">
        <v>6</v>
      </c>
      <c r="K333" s="194">
        <v>17</v>
      </c>
      <c r="L333" s="196">
        <v>3.2979166666666671</v>
      </c>
    </row>
  </sheetData>
  <mergeCells count="7">
    <mergeCell ref="A1:A5"/>
    <mergeCell ref="A282:A285"/>
    <mergeCell ref="A308:A311"/>
    <mergeCell ref="B3:L3"/>
    <mergeCell ref="B4:L4"/>
    <mergeCell ref="B284:L284"/>
    <mergeCell ref="B309:L30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topLeftCell="A46" workbookViewId="0">
      <selection activeCell="I8" sqref="I8"/>
    </sheetView>
  </sheetViews>
  <sheetFormatPr baseColWidth="10" defaultRowHeight="15" x14ac:dyDescent="0.25"/>
  <cols>
    <col min="7" max="7" width="29.5703125" bestFit="1" customWidth="1"/>
    <col min="12" max="12" width="32.5703125" bestFit="1" customWidth="1"/>
    <col min="13" max="13" width="13.5703125" customWidth="1"/>
  </cols>
  <sheetData>
    <row r="1" spans="1:44" s="108" customFormat="1" ht="16.5" customHeight="1" x14ac:dyDescent="0.25">
      <c r="A1" s="228" t="s">
        <v>53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44" s="108" customFormat="1" ht="16.5" customHeight="1" x14ac:dyDescent="0.25">
      <c r="A2" s="228" t="s">
        <v>214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44" s="107" customFormat="1" ht="16.5" customHeight="1" x14ac:dyDescent="0.25">
      <c r="A3" s="229" t="s">
        <v>57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109"/>
      <c r="O3" s="109"/>
      <c r="P3" s="109"/>
      <c r="Q3" s="109"/>
      <c r="R3" s="109"/>
      <c r="S3" s="109"/>
      <c r="T3" s="109"/>
      <c r="U3" s="109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s="58" customFormat="1" x14ac:dyDescent="0.25"/>
    <row r="5" spans="1:44" x14ac:dyDescent="0.25">
      <c r="A5" s="89" t="s">
        <v>61</v>
      </c>
      <c r="B5" s="89">
        <v>2012</v>
      </c>
      <c r="C5" s="87">
        <v>271049</v>
      </c>
      <c r="D5" s="88" t="s">
        <v>62</v>
      </c>
      <c r="E5" s="88" t="s">
        <v>63</v>
      </c>
      <c r="F5" s="119" t="s">
        <v>64</v>
      </c>
      <c r="G5" s="120" t="s">
        <v>65</v>
      </c>
      <c r="H5" s="121" t="s">
        <v>66</v>
      </c>
      <c r="I5" s="87">
        <v>2006</v>
      </c>
      <c r="J5" s="122">
        <v>7.74</v>
      </c>
      <c r="K5" s="123">
        <v>1402</v>
      </c>
      <c r="L5" s="120" t="s">
        <v>67</v>
      </c>
      <c r="M5" s="121" t="s">
        <v>68</v>
      </c>
    </row>
    <row r="6" spans="1:44" x14ac:dyDescent="0.25">
      <c r="A6" s="89" t="s">
        <v>61</v>
      </c>
      <c r="B6" s="89">
        <v>2012</v>
      </c>
      <c r="C6" s="87">
        <v>275875</v>
      </c>
      <c r="D6" s="124" t="s">
        <v>69</v>
      </c>
      <c r="E6" s="124" t="s">
        <v>70</v>
      </c>
      <c r="F6" s="124" t="s">
        <v>71</v>
      </c>
      <c r="G6" s="120" t="s">
        <v>72</v>
      </c>
      <c r="H6" s="121" t="s">
        <v>73</v>
      </c>
      <c r="I6" s="87">
        <v>2006</v>
      </c>
      <c r="J6" s="122">
        <v>7.63</v>
      </c>
      <c r="K6" s="123">
        <v>1402</v>
      </c>
      <c r="L6" s="120" t="s">
        <v>67</v>
      </c>
      <c r="M6" s="121" t="s">
        <v>68</v>
      </c>
    </row>
    <row r="7" spans="1:44" x14ac:dyDescent="0.25">
      <c r="A7" s="89" t="s">
        <v>61</v>
      </c>
      <c r="B7" s="89">
        <v>2012</v>
      </c>
      <c r="C7" s="87">
        <v>288423</v>
      </c>
      <c r="D7" s="124" t="s">
        <v>74</v>
      </c>
      <c r="E7" s="124" t="s">
        <v>75</v>
      </c>
      <c r="F7" s="88" t="s">
        <v>76</v>
      </c>
      <c r="G7" s="120" t="s">
        <v>77</v>
      </c>
      <c r="H7" s="121" t="s">
        <v>73</v>
      </c>
      <c r="I7" s="87">
        <v>2007</v>
      </c>
      <c r="J7" s="122">
        <v>8.0500000000000007</v>
      </c>
      <c r="K7" s="123">
        <v>1402</v>
      </c>
      <c r="L7" s="120" t="s">
        <v>67</v>
      </c>
      <c r="M7" s="121" t="s">
        <v>68</v>
      </c>
    </row>
    <row r="8" spans="1:44" x14ac:dyDescent="0.25">
      <c r="A8" s="89" t="s">
        <v>61</v>
      </c>
      <c r="B8" s="89">
        <v>2012</v>
      </c>
      <c r="C8" s="87">
        <v>280925</v>
      </c>
      <c r="D8" s="124" t="s">
        <v>78</v>
      </c>
      <c r="E8" s="124" t="s">
        <v>75</v>
      </c>
      <c r="F8" s="124" t="s">
        <v>79</v>
      </c>
      <c r="G8" s="120" t="s">
        <v>80</v>
      </c>
      <c r="H8" s="121" t="s">
        <v>66</v>
      </c>
      <c r="I8" s="87">
        <v>2007</v>
      </c>
      <c r="J8" s="122">
        <v>8.17</v>
      </c>
      <c r="K8" s="123">
        <v>1402</v>
      </c>
      <c r="L8" s="120" t="s">
        <v>67</v>
      </c>
      <c r="M8" s="121" t="s">
        <v>68</v>
      </c>
    </row>
    <row r="9" spans="1:44" x14ac:dyDescent="0.25">
      <c r="A9" s="125" t="s">
        <v>81</v>
      </c>
      <c r="B9" s="125">
        <v>2012</v>
      </c>
      <c r="C9" s="126">
        <v>289348</v>
      </c>
      <c r="D9" s="127" t="s">
        <v>82</v>
      </c>
      <c r="E9" s="127" t="s">
        <v>83</v>
      </c>
      <c r="F9" s="127" t="s">
        <v>84</v>
      </c>
      <c r="G9" s="128" t="s">
        <v>85</v>
      </c>
      <c r="H9" s="127" t="s">
        <v>73</v>
      </c>
      <c r="I9" s="126">
        <v>2007</v>
      </c>
      <c r="J9" s="129">
        <v>7.68</v>
      </c>
      <c r="K9" s="126">
        <v>1402</v>
      </c>
      <c r="L9" s="128" t="s">
        <v>86</v>
      </c>
      <c r="M9" s="130" t="s">
        <v>68</v>
      </c>
    </row>
    <row r="10" spans="1:44" x14ac:dyDescent="0.25">
      <c r="A10" s="125" t="s">
        <v>81</v>
      </c>
      <c r="B10" s="125">
        <v>2012</v>
      </c>
      <c r="C10" s="126">
        <v>289512</v>
      </c>
      <c r="D10" s="127" t="s">
        <v>87</v>
      </c>
      <c r="E10" s="127" t="s">
        <v>88</v>
      </c>
      <c r="F10" s="127" t="s">
        <v>89</v>
      </c>
      <c r="G10" s="131" t="s">
        <v>90</v>
      </c>
      <c r="H10" s="127" t="s">
        <v>66</v>
      </c>
      <c r="I10" s="126">
        <v>2007</v>
      </c>
      <c r="J10" s="129">
        <v>7.8</v>
      </c>
      <c r="K10" s="126">
        <v>1402</v>
      </c>
      <c r="L10" s="128" t="s">
        <v>86</v>
      </c>
      <c r="M10" s="130" t="s">
        <v>68</v>
      </c>
    </row>
    <row r="11" spans="1:44" x14ac:dyDescent="0.25">
      <c r="A11" s="125" t="s">
        <v>81</v>
      </c>
      <c r="B11" s="125">
        <v>2012</v>
      </c>
      <c r="C11" s="126">
        <v>280917</v>
      </c>
      <c r="D11" s="128" t="s">
        <v>91</v>
      </c>
      <c r="E11" s="127" t="s">
        <v>92</v>
      </c>
      <c r="F11" s="127" t="s">
        <v>93</v>
      </c>
      <c r="G11" s="128" t="s">
        <v>94</v>
      </c>
      <c r="H11" s="127" t="s">
        <v>66</v>
      </c>
      <c r="I11" s="126">
        <v>2007</v>
      </c>
      <c r="J11" s="129">
        <v>7.89</v>
      </c>
      <c r="K11" s="126">
        <v>1402</v>
      </c>
      <c r="L11" s="128" t="s">
        <v>86</v>
      </c>
      <c r="M11" s="130" t="s">
        <v>68</v>
      </c>
    </row>
    <row r="12" spans="1:44" x14ac:dyDescent="0.25">
      <c r="A12" s="125" t="s">
        <v>81</v>
      </c>
      <c r="B12" s="125">
        <v>2012</v>
      </c>
      <c r="C12" s="126">
        <v>290924</v>
      </c>
      <c r="D12" s="127" t="s">
        <v>95</v>
      </c>
      <c r="E12" s="127" t="s">
        <v>96</v>
      </c>
      <c r="F12" s="127" t="s">
        <v>97</v>
      </c>
      <c r="G12" s="128" t="s">
        <v>98</v>
      </c>
      <c r="H12" s="127" t="s">
        <v>73</v>
      </c>
      <c r="I12" s="126">
        <v>2008</v>
      </c>
      <c r="J12" s="129">
        <v>8.4</v>
      </c>
      <c r="K12" s="126">
        <v>1402</v>
      </c>
      <c r="L12" s="128" t="s">
        <v>86</v>
      </c>
      <c r="M12" s="130" t="s">
        <v>68</v>
      </c>
    </row>
    <row r="13" spans="1:44" x14ac:dyDescent="0.25">
      <c r="A13" s="125" t="s">
        <v>81</v>
      </c>
      <c r="B13" s="125">
        <v>2012</v>
      </c>
      <c r="C13" s="126">
        <v>299521</v>
      </c>
      <c r="D13" s="127" t="s">
        <v>99</v>
      </c>
      <c r="E13" s="127" t="s">
        <v>100</v>
      </c>
      <c r="F13" s="127" t="s">
        <v>101</v>
      </c>
      <c r="G13" s="131" t="s">
        <v>102</v>
      </c>
      <c r="H13" s="127" t="s">
        <v>73</v>
      </c>
      <c r="I13" s="126">
        <v>2008</v>
      </c>
      <c r="J13" s="129">
        <v>8.3000000000000007</v>
      </c>
      <c r="K13" s="126">
        <v>1402</v>
      </c>
      <c r="L13" s="128" t="s">
        <v>86</v>
      </c>
      <c r="M13" s="130" t="s">
        <v>68</v>
      </c>
    </row>
    <row r="14" spans="1:44" x14ac:dyDescent="0.25">
      <c r="A14" s="125" t="s">
        <v>81</v>
      </c>
      <c r="B14" s="125">
        <v>2012</v>
      </c>
      <c r="C14" s="126">
        <v>290866</v>
      </c>
      <c r="D14" s="127" t="s">
        <v>103</v>
      </c>
      <c r="E14" s="127" t="s">
        <v>104</v>
      </c>
      <c r="F14" s="127" t="s">
        <v>105</v>
      </c>
      <c r="G14" s="128" t="s">
        <v>106</v>
      </c>
      <c r="H14" s="127" t="s">
        <v>73</v>
      </c>
      <c r="I14" s="126">
        <v>2008</v>
      </c>
      <c r="J14" s="129">
        <v>8.3699999999999992</v>
      </c>
      <c r="K14" s="126">
        <v>1402</v>
      </c>
      <c r="L14" s="128" t="s">
        <v>86</v>
      </c>
      <c r="M14" s="130" t="s">
        <v>68</v>
      </c>
    </row>
    <row r="15" spans="1:44" x14ac:dyDescent="0.25">
      <c r="A15" s="125" t="s">
        <v>81</v>
      </c>
      <c r="B15" s="125">
        <v>2012</v>
      </c>
      <c r="C15" s="126">
        <v>290858</v>
      </c>
      <c r="D15" s="127" t="s">
        <v>75</v>
      </c>
      <c r="E15" s="127" t="s">
        <v>107</v>
      </c>
      <c r="F15" s="127" t="s">
        <v>108</v>
      </c>
      <c r="G15" s="128" t="s">
        <v>109</v>
      </c>
      <c r="H15" s="127" t="s">
        <v>66</v>
      </c>
      <c r="I15" s="126">
        <v>2008</v>
      </c>
      <c r="J15" s="129">
        <v>8.4499999999999993</v>
      </c>
      <c r="K15" s="126">
        <v>1402</v>
      </c>
      <c r="L15" s="128" t="s">
        <v>86</v>
      </c>
      <c r="M15" s="130" t="s">
        <v>68</v>
      </c>
    </row>
    <row r="16" spans="1:44" x14ac:dyDescent="0.25">
      <c r="A16" s="125" t="s">
        <v>81</v>
      </c>
      <c r="B16" s="125">
        <v>2012</v>
      </c>
      <c r="C16" s="126">
        <v>290882</v>
      </c>
      <c r="D16" s="127" t="s">
        <v>78</v>
      </c>
      <c r="E16" s="127" t="s">
        <v>110</v>
      </c>
      <c r="F16" s="127" t="s">
        <v>111</v>
      </c>
      <c r="G16" s="128" t="s">
        <v>112</v>
      </c>
      <c r="H16" s="127" t="s">
        <v>66</v>
      </c>
      <c r="I16" s="126">
        <v>2008</v>
      </c>
      <c r="J16" s="129">
        <v>8.4</v>
      </c>
      <c r="K16" s="126">
        <v>1402</v>
      </c>
      <c r="L16" s="128" t="s">
        <v>86</v>
      </c>
      <c r="M16" s="130" t="s">
        <v>68</v>
      </c>
    </row>
    <row r="17" spans="1:13" x14ac:dyDescent="0.25">
      <c r="A17" s="89" t="s">
        <v>81</v>
      </c>
      <c r="B17" s="89">
        <v>2013</v>
      </c>
      <c r="C17" s="132">
        <v>301085</v>
      </c>
      <c r="D17" s="133" t="s">
        <v>113</v>
      </c>
      <c r="E17" s="133" t="s">
        <v>114</v>
      </c>
      <c r="F17" s="133" t="s">
        <v>115</v>
      </c>
      <c r="G17" s="133" t="s">
        <v>116</v>
      </c>
      <c r="H17" s="133" t="s">
        <v>66</v>
      </c>
      <c r="I17" s="132">
        <v>2009</v>
      </c>
      <c r="J17" s="132">
        <v>8.4499999999999993</v>
      </c>
      <c r="K17" s="132">
        <v>1402</v>
      </c>
      <c r="L17" s="133" t="s">
        <v>86</v>
      </c>
      <c r="M17" s="121" t="s">
        <v>68</v>
      </c>
    </row>
    <row r="18" spans="1:13" x14ac:dyDescent="0.25">
      <c r="A18" s="89" t="s">
        <v>81</v>
      </c>
      <c r="B18" s="89">
        <v>2013</v>
      </c>
      <c r="C18" s="132">
        <v>307587</v>
      </c>
      <c r="D18" s="133" t="s">
        <v>99</v>
      </c>
      <c r="E18" s="133" t="s">
        <v>117</v>
      </c>
      <c r="F18" s="133" t="s">
        <v>118</v>
      </c>
      <c r="G18" s="133" t="s">
        <v>119</v>
      </c>
      <c r="H18" s="133" t="s">
        <v>66</v>
      </c>
      <c r="I18" s="132">
        <v>2009</v>
      </c>
      <c r="J18" s="132">
        <v>8.57</v>
      </c>
      <c r="K18" s="132">
        <v>1402</v>
      </c>
      <c r="L18" s="133" t="s">
        <v>86</v>
      </c>
      <c r="M18" s="121" t="s">
        <v>68</v>
      </c>
    </row>
    <row r="19" spans="1:13" x14ac:dyDescent="0.25">
      <c r="A19" s="89" t="s">
        <v>81</v>
      </c>
      <c r="B19" s="89">
        <v>2013</v>
      </c>
      <c r="C19" s="132">
        <v>300988</v>
      </c>
      <c r="D19" s="133" t="s">
        <v>120</v>
      </c>
      <c r="E19" s="133" t="s">
        <v>75</v>
      </c>
      <c r="F19" s="133" t="s">
        <v>121</v>
      </c>
      <c r="G19" s="133" t="s">
        <v>122</v>
      </c>
      <c r="H19" s="133" t="s">
        <v>73</v>
      </c>
      <c r="I19" s="132">
        <v>2009</v>
      </c>
      <c r="J19" s="132">
        <v>8.43</v>
      </c>
      <c r="K19" s="132">
        <v>1402</v>
      </c>
      <c r="L19" s="133" t="s">
        <v>86</v>
      </c>
      <c r="M19" s="121" t="s">
        <v>68</v>
      </c>
    </row>
    <row r="20" spans="1:13" x14ac:dyDescent="0.25">
      <c r="A20" s="89" t="s">
        <v>81</v>
      </c>
      <c r="B20" s="89">
        <v>2013</v>
      </c>
      <c r="C20" s="132">
        <v>300921</v>
      </c>
      <c r="D20" s="133" t="s">
        <v>123</v>
      </c>
      <c r="E20" s="133" t="s">
        <v>99</v>
      </c>
      <c r="F20" s="133" t="s">
        <v>124</v>
      </c>
      <c r="G20" s="133" t="s">
        <v>125</v>
      </c>
      <c r="H20" s="133" t="s">
        <v>66</v>
      </c>
      <c r="I20" s="132">
        <v>2009</v>
      </c>
      <c r="J20" s="132">
        <v>8.66</v>
      </c>
      <c r="K20" s="132">
        <v>1402</v>
      </c>
      <c r="L20" s="133" t="s">
        <v>86</v>
      </c>
      <c r="M20" s="121" t="s">
        <v>68</v>
      </c>
    </row>
    <row r="21" spans="1:13" x14ac:dyDescent="0.25">
      <c r="A21" s="89" t="s">
        <v>81</v>
      </c>
      <c r="B21" s="89">
        <v>2013</v>
      </c>
      <c r="C21" s="132">
        <v>300947</v>
      </c>
      <c r="D21" s="133" t="s">
        <v>117</v>
      </c>
      <c r="E21" s="133" t="s">
        <v>126</v>
      </c>
      <c r="F21" s="133" t="s">
        <v>127</v>
      </c>
      <c r="G21" s="133" t="s">
        <v>128</v>
      </c>
      <c r="H21" s="133" t="s">
        <v>73</v>
      </c>
      <c r="I21" s="132">
        <v>2009</v>
      </c>
      <c r="J21" s="132">
        <v>8.84</v>
      </c>
      <c r="K21" s="132">
        <v>1402</v>
      </c>
      <c r="L21" s="133" t="s">
        <v>86</v>
      </c>
      <c r="M21" s="121" t="s">
        <v>68</v>
      </c>
    </row>
    <row r="22" spans="1:13" ht="22.5" x14ac:dyDescent="0.25">
      <c r="A22" s="89" t="s">
        <v>81</v>
      </c>
      <c r="B22" s="89">
        <v>2013</v>
      </c>
      <c r="C22" s="132">
        <v>301093</v>
      </c>
      <c r="D22" s="133" t="s">
        <v>129</v>
      </c>
      <c r="E22" s="133" t="s">
        <v>78</v>
      </c>
      <c r="F22" s="133" t="s">
        <v>130</v>
      </c>
      <c r="G22" s="133" t="s">
        <v>131</v>
      </c>
      <c r="H22" s="133" t="s">
        <v>66</v>
      </c>
      <c r="I22" s="132">
        <v>2009</v>
      </c>
      <c r="J22" s="132">
        <v>8.44</v>
      </c>
      <c r="K22" s="132">
        <v>1402</v>
      </c>
      <c r="L22" s="133" t="s">
        <v>86</v>
      </c>
      <c r="M22" s="121" t="s">
        <v>68</v>
      </c>
    </row>
    <row r="23" spans="1:13" x14ac:dyDescent="0.25">
      <c r="A23" s="89" t="s">
        <v>81</v>
      </c>
      <c r="B23" s="89">
        <v>2013</v>
      </c>
      <c r="C23" s="132">
        <v>307595</v>
      </c>
      <c r="D23" s="133" t="s">
        <v>75</v>
      </c>
      <c r="E23" s="133" t="s">
        <v>78</v>
      </c>
      <c r="F23" s="133" t="s">
        <v>132</v>
      </c>
      <c r="G23" s="133" t="s">
        <v>133</v>
      </c>
      <c r="H23" s="133" t="s">
        <v>66</v>
      </c>
      <c r="I23" s="132">
        <v>2009</v>
      </c>
      <c r="J23" s="132">
        <v>8.16</v>
      </c>
      <c r="K23" s="132">
        <v>1402</v>
      </c>
      <c r="L23" s="133" t="s">
        <v>86</v>
      </c>
      <c r="M23" s="121" t="s">
        <v>68</v>
      </c>
    </row>
    <row r="24" spans="1:13" ht="22.5" x14ac:dyDescent="0.25">
      <c r="A24" s="89" t="s">
        <v>81</v>
      </c>
      <c r="B24" s="89">
        <v>2013</v>
      </c>
      <c r="C24" s="132">
        <v>300913</v>
      </c>
      <c r="D24" s="133" t="s">
        <v>134</v>
      </c>
      <c r="E24" s="133" t="s">
        <v>135</v>
      </c>
      <c r="F24" s="133" t="s">
        <v>136</v>
      </c>
      <c r="G24" s="133" t="s">
        <v>137</v>
      </c>
      <c r="H24" s="133" t="s">
        <v>66</v>
      </c>
      <c r="I24" s="132">
        <v>2009</v>
      </c>
      <c r="J24" s="132">
        <v>8.33</v>
      </c>
      <c r="K24" s="132">
        <v>1402</v>
      </c>
      <c r="L24" s="133" t="s">
        <v>86</v>
      </c>
      <c r="M24" s="121" t="s">
        <v>68</v>
      </c>
    </row>
    <row r="25" spans="1:13" ht="22.5" x14ac:dyDescent="0.25">
      <c r="A25" s="89" t="s">
        <v>81</v>
      </c>
      <c r="B25" s="89">
        <v>2013</v>
      </c>
      <c r="C25" s="132">
        <v>300939</v>
      </c>
      <c r="D25" s="133" t="s">
        <v>138</v>
      </c>
      <c r="E25" s="133" t="s">
        <v>139</v>
      </c>
      <c r="F25" s="133" t="s">
        <v>140</v>
      </c>
      <c r="G25" s="133" t="s">
        <v>141</v>
      </c>
      <c r="H25" s="133" t="s">
        <v>73</v>
      </c>
      <c r="I25" s="132">
        <v>2009</v>
      </c>
      <c r="J25" s="132">
        <v>8.5399999999999991</v>
      </c>
      <c r="K25" s="132">
        <v>1402</v>
      </c>
      <c r="L25" s="133" t="s">
        <v>86</v>
      </c>
      <c r="M25" s="121" t="s">
        <v>68</v>
      </c>
    </row>
    <row r="26" spans="1:13" ht="23.25" x14ac:dyDescent="0.25">
      <c r="A26" s="110" t="s">
        <v>81</v>
      </c>
      <c r="B26" s="134">
        <v>2014</v>
      </c>
      <c r="C26" s="111">
        <v>41100108</v>
      </c>
      <c r="D26" s="112" t="s">
        <v>142</v>
      </c>
      <c r="E26" s="112" t="s">
        <v>143</v>
      </c>
      <c r="F26" s="112" t="s">
        <v>144</v>
      </c>
      <c r="G26" s="118" t="s">
        <v>145</v>
      </c>
      <c r="H26" s="135" t="s">
        <v>73</v>
      </c>
      <c r="I26" s="111">
        <v>2010</v>
      </c>
      <c r="J26" s="111">
        <v>8.49</v>
      </c>
      <c r="K26" s="111">
        <v>1402</v>
      </c>
      <c r="L26" s="112" t="s">
        <v>86</v>
      </c>
      <c r="M26" s="135" t="s">
        <v>68</v>
      </c>
    </row>
    <row r="27" spans="1:13" ht="23.25" x14ac:dyDescent="0.25">
      <c r="A27" s="110" t="s">
        <v>81</v>
      </c>
      <c r="B27" s="134">
        <v>2014</v>
      </c>
      <c r="C27" s="111">
        <v>41100093</v>
      </c>
      <c r="D27" s="112" t="s">
        <v>146</v>
      </c>
      <c r="E27" s="112" t="s">
        <v>147</v>
      </c>
      <c r="F27" s="112" t="s">
        <v>148</v>
      </c>
      <c r="G27" s="118" t="s">
        <v>149</v>
      </c>
      <c r="H27" s="135" t="s">
        <v>73</v>
      </c>
      <c r="I27" s="111">
        <v>2010</v>
      </c>
      <c r="J27" s="111">
        <v>8.8800000000000008</v>
      </c>
      <c r="K27" s="111">
        <v>1402</v>
      </c>
      <c r="L27" s="112" t="s">
        <v>86</v>
      </c>
      <c r="M27" s="135" t="s">
        <v>68</v>
      </c>
    </row>
    <row r="28" spans="1:13" ht="23.25" x14ac:dyDescent="0.25">
      <c r="A28" s="110" t="s">
        <v>81</v>
      </c>
      <c r="B28" s="134">
        <v>2014</v>
      </c>
      <c r="C28" s="111">
        <v>41100103</v>
      </c>
      <c r="D28" s="112" t="s">
        <v>123</v>
      </c>
      <c r="E28" s="112" t="s">
        <v>150</v>
      </c>
      <c r="F28" s="112" t="s">
        <v>151</v>
      </c>
      <c r="G28" s="118" t="s">
        <v>152</v>
      </c>
      <c r="H28" s="135" t="s">
        <v>73</v>
      </c>
      <c r="I28" s="111">
        <v>2010</v>
      </c>
      <c r="J28" s="111">
        <v>8.4600000000000009</v>
      </c>
      <c r="K28" s="111">
        <v>1402</v>
      </c>
      <c r="L28" s="112" t="s">
        <v>86</v>
      </c>
      <c r="M28" s="135" t="s">
        <v>68</v>
      </c>
    </row>
    <row r="29" spans="1:13" ht="23.25" x14ac:dyDescent="0.25">
      <c r="A29" s="110" t="s">
        <v>81</v>
      </c>
      <c r="B29" s="134">
        <v>2014</v>
      </c>
      <c r="C29" s="111">
        <v>41100109</v>
      </c>
      <c r="D29" s="112" t="s">
        <v>153</v>
      </c>
      <c r="E29" s="112" t="s">
        <v>154</v>
      </c>
      <c r="F29" s="112" t="s">
        <v>155</v>
      </c>
      <c r="G29" s="118" t="s">
        <v>156</v>
      </c>
      <c r="H29" s="135" t="s">
        <v>66</v>
      </c>
      <c r="I29" s="111">
        <v>2010</v>
      </c>
      <c r="J29" s="111">
        <v>8.61</v>
      </c>
      <c r="K29" s="111">
        <v>1402</v>
      </c>
      <c r="L29" s="112" t="s">
        <v>86</v>
      </c>
      <c r="M29" s="135" t="s">
        <v>68</v>
      </c>
    </row>
    <row r="30" spans="1:13" ht="23.25" x14ac:dyDescent="0.25">
      <c r="A30" s="110" t="s">
        <v>81</v>
      </c>
      <c r="B30" s="134">
        <v>2014</v>
      </c>
      <c r="C30" s="111">
        <v>41100943</v>
      </c>
      <c r="D30" s="112" t="s">
        <v>110</v>
      </c>
      <c r="E30" s="112" t="s">
        <v>114</v>
      </c>
      <c r="F30" s="112" t="s">
        <v>157</v>
      </c>
      <c r="G30" s="118" t="s">
        <v>158</v>
      </c>
      <c r="H30" s="135" t="s">
        <v>73</v>
      </c>
      <c r="I30" s="111">
        <v>2010</v>
      </c>
      <c r="J30" s="111">
        <v>8.4600000000000009</v>
      </c>
      <c r="K30" s="111">
        <v>1402</v>
      </c>
      <c r="L30" s="112" t="s">
        <v>86</v>
      </c>
      <c r="M30" s="135" t="s">
        <v>68</v>
      </c>
    </row>
    <row r="31" spans="1:13" ht="23.25" x14ac:dyDescent="0.25">
      <c r="A31" s="110" t="s">
        <v>81</v>
      </c>
      <c r="B31" s="134">
        <v>2014</v>
      </c>
      <c r="C31" s="111">
        <v>41100110</v>
      </c>
      <c r="D31" s="112" t="s">
        <v>110</v>
      </c>
      <c r="E31" s="112" t="s">
        <v>159</v>
      </c>
      <c r="F31" s="112" t="s">
        <v>160</v>
      </c>
      <c r="G31" s="118" t="s">
        <v>161</v>
      </c>
      <c r="H31" s="135" t="s">
        <v>73</v>
      </c>
      <c r="I31" s="111">
        <v>2010</v>
      </c>
      <c r="J31" s="111">
        <v>8.07</v>
      </c>
      <c r="K31" s="111">
        <v>1402</v>
      </c>
      <c r="L31" s="112" t="s">
        <v>86</v>
      </c>
      <c r="M31" s="135" t="s">
        <v>68</v>
      </c>
    </row>
    <row r="32" spans="1:13" ht="23.25" x14ac:dyDescent="0.25">
      <c r="A32" s="110" t="s">
        <v>81</v>
      </c>
      <c r="B32" s="134">
        <v>2014</v>
      </c>
      <c r="C32" s="111">
        <v>41100096</v>
      </c>
      <c r="D32" s="112" t="s">
        <v>162</v>
      </c>
      <c r="E32" s="112" t="s">
        <v>163</v>
      </c>
      <c r="F32" s="112" t="s">
        <v>164</v>
      </c>
      <c r="G32" s="118" t="s">
        <v>165</v>
      </c>
      <c r="H32" s="135" t="s">
        <v>66</v>
      </c>
      <c r="I32" s="111">
        <v>2010</v>
      </c>
      <c r="J32" s="111">
        <v>8.49</v>
      </c>
      <c r="K32" s="111">
        <v>1402</v>
      </c>
      <c r="L32" s="112" t="s">
        <v>86</v>
      </c>
      <c r="M32" s="135" t="s">
        <v>68</v>
      </c>
    </row>
    <row r="33" spans="1:13" ht="23.25" x14ac:dyDescent="0.25">
      <c r="A33" s="110" t="s">
        <v>81</v>
      </c>
      <c r="B33" s="134">
        <v>2014</v>
      </c>
      <c r="C33" s="111">
        <v>41100820</v>
      </c>
      <c r="D33" s="112" t="s">
        <v>134</v>
      </c>
      <c r="E33" s="112" t="s">
        <v>123</v>
      </c>
      <c r="F33" s="112" t="s">
        <v>166</v>
      </c>
      <c r="G33" s="118" t="s">
        <v>167</v>
      </c>
      <c r="H33" s="135" t="s">
        <v>66</v>
      </c>
      <c r="I33" s="111">
        <v>2010</v>
      </c>
      <c r="J33" s="111">
        <v>8.6</v>
      </c>
      <c r="K33" s="111">
        <v>1402</v>
      </c>
      <c r="L33" s="112" t="s">
        <v>86</v>
      </c>
      <c r="M33" s="135" t="s">
        <v>68</v>
      </c>
    </row>
    <row r="34" spans="1:13" ht="23.25" x14ac:dyDescent="0.25">
      <c r="A34" s="110" t="s">
        <v>81</v>
      </c>
      <c r="B34" s="134">
        <v>2014</v>
      </c>
      <c r="C34" s="111">
        <v>41100098</v>
      </c>
      <c r="D34" s="112" t="s">
        <v>134</v>
      </c>
      <c r="E34" s="112" t="s">
        <v>78</v>
      </c>
      <c r="F34" s="112" t="s">
        <v>168</v>
      </c>
      <c r="G34" s="118" t="s">
        <v>169</v>
      </c>
      <c r="H34" s="135" t="s">
        <v>66</v>
      </c>
      <c r="I34" s="111">
        <v>2010</v>
      </c>
      <c r="J34" s="111">
        <v>8.93</v>
      </c>
      <c r="K34" s="111">
        <v>1402</v>
      </c>
      <c r="L34" s="112" t="s">
        <v>86</v>
      </c>
      <c r="M34" s="135" t="s">
        <v>68</v>
      </c>
    </row>
    <row r="35" spans="1:13" ht="23.25" x14ac:dyDescent="0.25">
      <c r="A35" s="110" t="s">
        <v>81</v>
      </c>
      <c r="B35" s="134">
        <v>2014</v>
      </c>
      <c r="C35" s="111">
        <v>41100091</v>
      </c>
      <c r="D35" s="112" t="s">
        <v>170</v>
      </c>
      <c r="E35" s="112" t="s">
        <v>171</v>
      </c>
      <c r="F35" s="112" t="s">
        <v>172</v>
      </c>
      <c r="G35" s="118" t="s">
        <v>173</v>
      </c>
      <c r="H35" s="135" t="s">
        <v>66</v>
      </c>
      <c r="I35" s="111">
        <v>2010</v>
      </c>
      <c r="J35" s="111">
        <v>8.18</v>
      </c>
      <c r="K35" s="111">
        <v>1402</v>
      </c>
      <c r="L35" s="112" t="s">
        <v>86</v>
      </c>
      <c r="M35" s="135" t="s">
        <v>68</v>
      </c>
    </row>
    <row r="36" spans="1:13" x14ac:dyDescent="0.25">
      <c r="A36" s="115" t="s">
        <v>61</v>
      </c>
      <c r="B36" s="115">
        <v>2015</v>
      </c>
      <c r="C36" s="113">
        <v>41100105</v>
      </c>
      <c r="D36" s="116" t="s">
        <v>174</v>
      </c>
      <c r="E36" s="116" t="s">
        <v>104</v>
      </c>
      <c r="F36" s="116" t="s">
        <v>175</v>
      </c>
      <c r="G36" s="133" t="s">
        <v>176</v>
      </c>
      <c r="H36" s="117" t="s">
        <v>73</v>
      </c>
      <c r="I36" s="113">
        <v>2010</v>
      </c>
      <c r="J36" s="114">
        <v>8.3800000000000008</v>
      </c>
      <c r="K36" s="113">
        <v>1402</v>
      </c>
      <c r="L36" s="116" t="s">
        <v>86</v>
      </c>
      <c r="M36" s="117" t="s">
        <v>68</v>
      </c>
    </row>
    <row r="37" spans="1:13" x14ac:dyDescent="0.25">
      <c r="A37" s="115" t="s">
        <v>61</v>
      </c>
      <c r="B37" s="115">
        <v>2015</v>
      </c>
      <c r="C37" s="113">
        <v>308924</v>
      </c>
      <c r="D37" s="116" t="s">
        <v>177</v>
      </c>
      <c r="E37" s="116" t="s">
        <v>178</v>
      </c>
      <c r="F37" s="116" t="s">
        <v>179</v>
      </c>
      <c r="G37" s="133" t="s">
        <v>180</v>
      </c>
      <c r="H37" s="117" t="s">
        <v>73</v>
      </c>
      <c r="I37" s="113">
        <v>2009</v>
      </c>
      <c r="J37" s="114">
        <v>7.7</v>
      </c>
      <c r="K37" s="113">
        <v>1402</v>
      </c>
      <c r="L37" s="116" t="s">
        <v>86</v>
      </c>
      <c r="M37" s="117" t="s">
        <v>68</v>
      </c>
    </row>
    <row r="38" spans="1:13" x14ac:dyDescent="0.25">
      <c r="A38" s="115" t="s">
        <v>61</v>
      </c>
      <c r="B38" s="115">
        <v>2015</v>
      </c>
      <c r="C38" s="113">
        <v>41100946</v>
      </c>
      <c r="D38" s="116" t="s">
        <v>114</v>
      </c>
      <c r="E38" s="116" t="s">
        <v>181</v>
      </c>
      <c r="F38" s="116" t="s">
        <v>182</v>
      </c>
      <c r="G38" s="133" t="s">
        <v>183</v>
      </c>
      <c r="H38" s="117" t="s">
        <v>73</v>
      </c>
      <c r="I38" s="113">
        <v>2010</v>
      </c>
      <c r="J38" s="114">
        <v>8.1</v>
      </c>
      <c r="K38" s="113">
        <v>1402</v>
      </c>
      <c r="L38" s="116" t="s">
        <v>86</v>
      </c>
      <c r="M38" s="117" t="s">
        <v>68</v>
      </c>
    </row>
    <row r="39" spans="1:13" x14ac:dyDescent="0.25">
      <c r="A39" s="115" t="s">
        <v>61</v>
      </c>
      <c r="B39" s="115">
        <v>2015</v>
      </c>
      <c r="C39" s="113">
        <v>41100102</v>
      </c>
      <c r="D39" s="116" t="s">
        <v>184</v>
      </c>
      <c r="E39" s="116" t="s">
        <v>185</v>
      </c>
      <c r="F39" s="116" t="s">
        <v>186</v>
      </c>
      <c r="G39" s="133" t="s">
        <v>187</v>
      </c>
      <c r="H39" s="117" t="s">
        <v>66</v>
      </c>
      <c r="I39" s="113">
        <v>2010</v>
      </c>
      <c r="J39" s="114">
        <v>8.15</v>
      </c>
      <c r="K39" s="113">
        <v>1402</v>
      </c>
      <c r="L39" s="116" t="s">
        <v>86</v>
      </c>
      <c r="M39" s="117" t="s">
        <v>68</v>
      </c>
    </row>
    <row r="40" spans="1:13" x14ac:dyDescent="0.25">
      <c r="A40" s="115" t="s">
        <v>61</v>
      </c>
      <c r="B40" s="115">
        <v>2015</v>
      </c>
      <c r="C40" s="113">
        <v>41100097</v>
      </c>
      <c r="D40" s="116" t="s">
        <v>117</v>
      </c>
      <c r="E40" s="116" t="s">
        <v>123</v>
      </c>
      <c r="F40" s="116" t="s">
        <v>188</v>
      </c>
      <c r="G40" s="133" t="s">
        <v>189</v>
      </c>
      <c r="H40" s="117" t="s">
        <v>73</v>
      </c>
      <c r="I40" s="113">
        <v>2010</v>
      </c>
      <c r="J40" s="114">
        <v>8.65</v>
      </c>
      <c r="K40" s="113">
        <v>1402</v>
      </c>
      <c r="L40" s="116" t="s">
        <v>86</v>
      </c>
      <c r="M40" s="117" t="s">
        <v>68</v>
      </c>
    </row>
    <row r="41" spans="1:13" x14ac:dyDescent="0.25">
      <c r="A41" s="115" t="s">
        <v>61</v>
      </c>
      <c r="B41" s="115">
        <v>2015</v>
      </c>
      <c r="C41" s="113">
        <v>290916</v>
      </c>
      <c r="D41" s="116" t="s">
        <v>117</v>
      </c>
      <c r="E41" s="116" t="s">
        <v>190</v>
      </c>
      <c r="F41" s="116" t="s">
        <v>191</v>
      </c>
      <c r="G41" s="133" t="s">
        <v>192</v>
      </c>
      <c r="H41" s="117" t="s">
        <v>73</v>
      </c>
      <c r="I41" s="113">
        <v>2008</v>
      </c>
      <c r="J41" s="114">
        <v>8.17</v>
      </c>
      <c r="K41" s="113">
        <v>1402</v>
      </c>
      <c r="L41" s="116" t="s">
        <v>86</v>
      </c>
      <c r="M41" s="117" t="s">
        <v>68</v>
      </c>
    </row>
    <row r="42" spans="1:13" x14ac:dyDescent="0.25">
      <c r="A42" s="115" t="s">
        <v>61</v>
      </c>
      <c r="B42" s="115">
        <v>2015</v>
      </c>
      <c r="C42" s="113">
        <v>41100092</v>
      </c>
      <c r="D42" s="116" t="s">
        <v>110</v>
      </c>
      <c r="E42" s="116" t="s">
        <v>123</v>
      </c>
      <c r="F42" s="116" t="s">
        <v>193</v>
      </c>
      <c r="G42" s="133" t="s">
        <v>194</v>
      </c>
      <c r="H42" s="117" t="s">
        <v>73</v>
      </c>
      <c r="I42" s="113">
        <v>2010</v>
      </c>
      <c r="J42" s="114">
        <v>8.02</v>
      </c>
      <c r="K42" s="113">
        <v>1402</v>
      </c>
      <c r="L42" s="116" t="s">
        <v>86</v>
      </c>
      <c r="M42" s="117" t="s">
        <v>68</v>
      </c>
    </row>
    <row r="43" spans="1:13" x14ac:dyDescent="0.25">
      <c r="A43" s="136" t="s">
        <v>81</v>
      </c>
      <c r="B43" s="136">
        <v>2015</v>
      </c>
      <c r="C43" s="136">
        <v>41110113</v>
      </c>
      <c r="D43" s="137" t="s">
        <v>117</v>
      </c>
      <c r="E43" s="137" t="s">
        <v>195</v>
      </c>
      <c r="F43" s="137" t="s">
        <v>196</v>
      </c>
      <c r="G43" s="138" t="s">
        <v>197</v>
      </c>
      <c r="H43" s="139" t="s">
        <v>73</v>
      </c>
      <c r="I43" s="136">
        <v>2011</v>
      </c>
      <c r="J43" s="136">
        <v>8.26</v>
      </c>
      <c r="K43" s="136">
        <v>1402</v>
      </c>
      <c r="L43" s="137" t="s">
        <v>86</v>
      </c>
      <c r="M43" s="140" t="s">
        <v>68</v>
      </c>
    </row>
    <row r="44" spans="1:13" x14ac:dyDescent="0.25">
      <c r="A44" s="136" t="s">
        <v>81</v>
      </c>
      <c r="B44" s="136">
        <v>2015</v>
      </c>
      <c r="C44" s="136">
        <v>41110115</v>
      </c>
      <c r="D44" s="137" t="s">
        <v>198</v>
      </c>
      <c r="E44" s="137" t="s">
        <v>199</v>
      </c>
      <c r="F44" s="137" t="s">
        <v>200</v>
      </c>
      <c r="G44" s="138" t="s">
        <v>201</v>
      </c>
      <c r="H44" s="139" t="s">
        <v>73</v>
      </c>
      <c r="I44" s="136">
        <v>2011</v>
      </c>
      <c r="J44" s="136">
        <v>8.4600000000000009</v>
      </c>
      <c r="K44" s="136">
        <v>1402</v>
      </c>
      <c r="L44" s="137" t="s">
        <v>86</v>
      </c>
      <c r="M44" s="140" t="s">
        <v>68</v>
      </c>
    </row>
    <row r="45" spans="1:13" x14ac:dyDescent="0.25">
      <c r="A45" s="141" t="s">
        <v>202</v>
      </c>
      <c r="B45" s="141">
        <v>2016</v>
      </c>
      <c r="C45" s="142">
        <v>41110108</v>
      </c>
      <c r="D45" s="143" t="s">
        <v>203</v>
      </c>
      <c r="E45" s="143" t="s">
        <v>110</v>
      </c>
      <c r="F45" s="143" t="s">
        <v>204</v>
      </c>
      <c r="G45" s="143" t="s">
        <v>205</v>
      </c>
      <c r="H45" s="144" t="s">
        <v>73</v>
      </c>
      <c r="I45" s="142">
        <v>2011</v>
      </c>
      <c r="J45" s="145">
        <v>9.24</v>
      </c>
      <c r="K45" s="142">
        <v>1402</v>
      </c>
      <c r="L45" s="144" t="s">
        <v>86</v>
      </c>
      <c r="M45" s="146" t="s">
        <v>68</v>
      </c>
    </row>
    <row r="46" spans="1:13" x14ac:dyDescent="0.25">
      <c r="A46" s="141" t="s">
        <v>202</v>
      </c>
      <c r="B46" s="141">
        <v>2016</v>
      </c>
      <c r="C46" s="142">
        <v>41110110</v>
      </c>
      <c r="D46" s="143" t="s">
        <v>123</v>
      </c>
      <c r="E46" s="143" t="s">
        <v>206</v>
      </c>
      <c r="F46" s="143" t="s">
        <v>207</v>
      </c>
      <c r="G46" s="143" t="s">
        <v>208</v>
      </c>
      <c r="H46" s="144" t="s">
        <v>73</v>
      </c>
      <c r="I46" s="142">
        <v>2011</v>
      </c>
      <c r="J46" s="145">
        <v>8.2799999999999994</v>
      </c>
      <c r="K46" s="142">
        <v>1402</v>
      </c>
      <c r="L46" s="144" t="s">
        <v>86</v>
      </c>
      <c r="M46" s="146" t="s">
        <v>68</v>
      </c>
    </row>
    <row r="47" spans="1:13" x14ac:dyDescent="0.25">
      <c r="A47" s="141" t="s">
        <v>202</v>
      </c>
      <c r="B47" s="141">
        <v>2016</v>
      </c>
      <c r="C47" s="142">
        <v>41110111</v>
      </c>
      <c r="D47" s="143" t="s">
        <v>123</v>
      </c>
      <c r="E47" s="143" t="s">
        <v>114</v>
      </c>
      <c r="F47" s="143" t="s">
        <v>209</v>
      </c>
      <c r="G47" s="143" t="s">
        <v>210</v>
      </c>
      <c r="H47" s="144" t="s">
        <v>66</v>
      </c>
      <c r="I47" s="142">
        <v>2011</v>
      </c>
      <c r="J47" s="145">
        <v>8.25</v>
      </c>
      <c r="K47" s="142">
        <v>1402</v>
      </c>
      <c r="L47" s="144" t="s">
        <v>86</v>
      </c>
      <c r="M47" s="146" t="s">
        <v>68</v>
      </c>
    </row>
    <row r="48" spans="1:13" x14ac:dyDescent="0.25">
      <c r="A48" s="141" t="s">
        <v>202</v>
      </c>
      <c r="B48" s="141">
        <v>2016</v>
      </c>
      <c r="C48" s="142">
        <v>41100177</v>
      </c>
      <c r="D48" s="143" t="s">
        <v>211</v>
      </c>
      <c r="E48" s="143" t="s">
        <v>181</v>
      </c>
      <c r="F48" s="143" t="s">
        <v>212</v>
      </c>
      <c r="G48" s="143" t="s">
        <v>213</v>
      </c>
      <c r="H48" s="144" t="s">
        <v>66</v>
      </c>
      <c r="I48" s="142">
        <v>2010</v>
      </c>
      <c r="J48" s="145">
        <v>8.1999999999999993</v>
      </c>
      <c r="K48" s="142">
        <v>1402</v>
      </c>
      <c r="L48" s="144" t="s">
        <v>86</v>
      </c>
      <c r="M48" s="146" t="s">
        <v>68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7"/>
  <sheetViews>
    <sheetView topLeftCell="A34" zoomScale="85" zoomScaleNormal="85" workbookViewId="0">
      <selection activeCell="E1" sqref="E1"/>
    </sheetView>
  </sheetViews>
  <sheetFormatPr baseColWidth="10" defaultRowHeight="15" x14ac:dyDescent="0.25"/>
  <sheetData>
    <row r="1" spans="1:130" s="170" customFormat="1" ht="126" x14ac:dyDescent="0.25">
      <c r="A1" s="231" t="s">
        <v>219</v>
      </c>
      <c r="B1" s="231"/>
      <c r="C1" s="231"/>
      <c r="D1" s="171" t="s">
        <v>220</v>
      </c>
      <c r="E1" s="171" t="s">
        <v>221</v>
      </c>
      <c r="F1" s="171" t="s">
        <v>222</v>
      </c>
      <c r="G1" s="171" t="s">
        <v>223</v>
      </c>
      <c r="H1" s="171" t="s">
        <v>224</v>
      </c>
      <c r="I1" s="171" t="s">
        <v>225</v>
      </c>
      <c r="J1" s="171" t="s">
        <v>226</v>
      </c>
      <c r="K1" s="172" t="s">
        <v>227</v>
      </c>
      <c r="L1" s="172" t="s">
        <v>228</v>
      </c>
      <c r="M1" s="172" t="s">
        <v>229</v>
      </c>
      <c r="N1" s="172" t="s">
        <v>230</v>
      </c>
      <c r="O1" s="172" t="s">
        <v>231</v>
      </c>
      <c r="P1" s="172" t="s">
        <v>232</v>
      </c>
      <c r="Q1" s="172" t="s">
        <v>233</v>
      </c>
      <c r="R1" s="173" t="s">
        <v>234</v>
      </c>
      <c r="S1" s="173" t="s">
        <v>235</v>
      </c>
      <c r="T1" s="173" t="s">
        <v>236</v>
      </c>
      <c r="U1" s="173" t="s">
        <v>237</v>
      </c>
      <c r="V1" s="173" t="s">
        <v>238</v>
      </c>
      <c r="W1" s="173" t="s">
        <v>239</v>
      </c>
      <c r="X1" s="173" t="s">
        <v>240</v>
      </c>
      <c r="Y1" s="174" t="s">
        <v>241</v>
      </c>
      <c r="Z1" s="174" t="s">
        <v>242</v>
      </c>
      <c r="AA1" s="174" t="s">
        <v>243</v>
      </c>
      <c r="AB1" s="174" t="s">
        <v>244</v>
      </c>
      <c r="AC1" s="174" t="s">
        <v>245</v>
      </c>
      <c r="AD1" s="174" t="s">
        <v>246</v>
      </c>
      <c r="AE1" s="174" t="s">
        <v>247</v>
      </c>
      <c r="AF1" s="175" t="s">
        <v>248</v>
      </c>
      <c r="AG1" s="175" t="s">
        <v>249</v>
      </c>
      <c r="AH1" s="175" t="s">
        <v>250</v>
      </c>
      <c r="AI1" s="175" t="s">
        <v>251</v>
      </c>
      <c r="AJ1" s="175" t="s">
        <v>252</v>
      </c>
      <c r="AK1" s="175" t="s">
        <v>253</v>
      </c>
      <c r="AL1" s="176" t="s">
        <v>254</v>
      </c>
      <c r="AM1" s="176" t="s">
        <v>255</v>
      </c>
      <c r="AN1" s="176" t="s">
        <v>256</v>
      </c>
      <c r="AO1" s="176" t="s">
        <v>257</v>
      </c>
      <c r="AP1" s="176" t="s">
        <v>258</v>
      </c>
      <c r="AQ1" s="177" t="s">
        <v>259</v>
      </c>
      <c r="AR1" s="177" t="s">
        <v>260</v>
      </c>
      <c r="AS1" s="177" t="s">
        <v>261</v>
      </c>
      <c r="AT1" s="177" t="s">
        <v>262</v>
      </c>
      <c r="AU1" s="178" t="s">
        <v>263</v>
      </c>
      <c r="AV1" s="179" t="s">
        <v>264</v>
      </c>
      <c r="AW1" s="179" t="s">
        <v>265</v>
      </c>
      <c r="AX1" s="179" t="s">
        <v>266</v>
      </c>
      <c r="AY1" s="179" t="s">
        <v>267</v>
      </c>
      <c r="AZ1" s="179" t="s">
        <v>268</v>
      </c>
      <c r="BA1" s="179" t="s">
        <v>269</v>
      </c>
      <c r="BB1" s="179" t="s">
        <v>270</v>
      </c>
      <c r="BC1" s="179" t="s">
        <v>271</v>
      </c>
      <c r="BD1" s="179" t="s">
        <v>272</v>
      </c>
      <c r="BE1" s="179" t="s">
        <v>273</v>
      </c>
      <c r="BF1" s="179" t="s">
        <v>274</v>
      </c>
      <c r="BG1" s="179" t="s">
        <v>275</v>
      </c>
      <c r="BH1" s="179" t="s">
        <v>276</v>
      </c>
      <c r="BI1" s="179" t="s">
        <v>277</v>
      </c>
      <c r="BJ1" s="179" t="s">
        <v>278</v>
      </c>
      <c r="BK1" s="179" t="s">
        <v>279</v>
      </c>
      <c r="BL1" s="179" t="s">
        <v>280</v>
      </c>
      <c r="BM1" s="179" t="s">
        <v>281</v>
      </c>
      <c r="BN1" s="179" t="s">
        <v>282</v>
      </c>
      <c r="BO1" s="179" t="s">
        <v>283</v>
      </c>
      <c r="BP1" s="179" t="s">
        <v>284</v>
      </c>
      <c r="BQ1" s="179" t="s">
        <v>285</v>
      </c>
      <c r="BR1" s="179" t="s">
        <v>286</v>
      </c>
      <c r="BS1" s="179" t="s">
        <v>287</v>
      </c>
      <c r="BT1" s="179" t="s">
        <v>288</v>
      </c>
      <c r="BU1" s="179" t="s">
        <v>289</v>
      </c>
      <c r="BV1" s="179" t="s">
        <v>290</v>
      </c>
      <c r="BW1" s="179" t="s">
        <v>291</v>
      </c>
      <c r="BX1" s="179" t="s">
        <v>292</v>
      </c>
      <c r="BY1" s="179" t="s">
        <v>293</v>
      </c>
      <c r="BZ1" s="179" t="s">
        <v>294</v>
      </c>
      <c r="CA1" s="179" t="s">
        <v>295</v>
      </c>
      <c r="CB1" s="179" t="s">
        <v>296</v>
      </c>
      <c r="CC1" s="179" t="s">
        <v>297</v>
      </c>
      <c r="CD1" s="179" t="s">
        <v>298</v>
      </c>
      <c r="CE1" s="179" t="s">
        <v>299</v>
      </c>
      <c r="CF1" s="179" t="s">
        <v>300</v>
      </c>
      <c r="CG1" s="179" t="s">
        <v>301</v>
      </c>
      <c r="CH1" s="179" t="s">
        <v>302</v>
      </c>
      <c r="CI1" s="179" t="s">
        <v>303</v>
      </c>
      <c r="CJ1" s="179" t="s">
        <v>304</v>
      </c>
      <c r="CK1" s="179" t="s">
        <v>305</v>
      </c>
      <c r="CL1" s="179" t="s">
        <v>306</v>
      </c>
      <c r="CM1" s="179" t="s">
        <v>307</v>
      </c>
      <c r="CN1" s="179" t="s">
        <v>308</v>
      </c>
      <c r="CO1" s="179" t="s">
        <v>309</v>
      </c>
      <c r="CP1" s="179" t="s">
        <v>310</v>
      </c>
      <c r="CQ1" s="179" t="s">
        <v>311</v>
      </c>
      <c r="CR1" s="179" t="s">
        <v>312</v>
      </c>
      <c r="CS1" s="179" t="s">
        <v>313</v>
      </c>
      <c r="CT1" s="179" t="s">
        <v>314</v>
      </c>
      <c r="CU1" s="179" t="s">
        <v>315</v>
      </c>
      <c r="CV1" s="179" t="s">
        <v>316</v>
      </c>
      <c r="CW1" s="179" t="s">
        <v>317</v>
      </c>
      <c r="CX1" s="179" t="s">
        <v>318</v>
      </c>
      <c r="CY1" s="179" t="s">
        <v>319</v>
      </c>
      <c r="CZ1" s="179" t="s">
        <v>320</v>
      </c>
      <c r="DA1" s="179" t="s">
        <v>321</v>
      </c>
      <c r="DB1" s="179" t="s">
        <v>322</v>
      </c>
      <c r="DC1" s="179" t="s">
        <v>323</v>
      </c>
      <c r="DD1" s="179" t="s">
        <v>324</v>
      </c>
      <c r="DE1" s="179" t="s">
        <v>325</v>
      </c>
      <c r="DF1" s="179" t="s">
        <v>326</v>
      </c>
      <c r="DG1" s="179" t="s">
        <v>327</v>
      </c>
      <c r="DH1" s="179" t="s">
        <v>328</v>
      </c>
      <c r="DI1" s="179" t="s">
        <v>329</v>
      </c>
      <c r="DJ1" s="179" t="s">
        <v>330</v>
      </c>
      <c r="DK1" s="179" t="s">
        <v>331</v>
      </c>
      <c r="DL1" s="179" t="s">
        <v>332</v>
      </c>
      <c r="DM1" s="179" t="s">
        <v>333</v>
      </c>
      <c r="DN1" s="179" t="s">
        <v>334</v>
      </c>
      <c r="DO1" s="160" t="s">
        <v>335</v>
      </c>
      <c r="DP1" s="160" t="s">
        <v>336</v>
      </c>
      <c r="DQ1" s="160" t="s">
        <v>337</v>
      </c>
      <c r="DR1" s="160" t="s">
        <v>338</v>
      </c>
      <c r="DS1" s="160" t="s">
        <v>339</v>
      </c>
      <c r="DT1" s="160" t="s">
        <v>340</v>
      </c>
      <c r="DU1" s="160" t="s">
        <v>341</v>
      </c>
      <c r="DV1" s="160" t="s">
        <v>342</v>
      </c>
      <c r="DW1" s="160" t="s">
        <v>343</v>
      </c>
      <c r="DX1" s="232"/>
      <c r="DY1" s="232"/>
      <c r="DZ1" s="232"/>
    </row>
    <row r="2" spans="1:130" s="187" customFormat="1" ht="15.75" x14ac:dyDescent="0.2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5"/>
      <c r="DP2" s="185"/>
      <c r="DQ2" s="185"/>
      <c r="DR2" s="185"/>
      <c r="DS2" s="185"/>
      <c r="DT2" s="185"/>
      <c r="DU2" s="185"/>
      <c r="DV2" s="185"/>
      <c r="DW2" s="185"/>
      <c r="DX2" s="186"/>
      <c r="DY2" s="186"/>
      <c r="DZ2" s="186"/>
    </row>
    <row r="5" spans="1:130" s="181" customFormat="1" x14ac:dyDescent="0.25">
      <c r="A5" s="183" t="s">
        <v>346</v>
      </c>
      <c r="C5" s="181">
        <v>2012</v>
      </c>
      <c r="D5" s="181">
        <v>29.6</v>
      </c>
      <c r="E5" s="181">
        <v>22.2</v>
      </c>
      <c r="F5" s="181">
        <v>18.5</v>
      </c>
      <c r="G5" s="181">
        <v>14.8</v>
      </c>
      <c r="H5" s="181">
        <v>22.2</v>
      </c>
      <c r="I5" s="181">
        <v>37</v>
      </c>
      <c r="J5" s="181">
        <v>29.6</v>
      </c>
      <c r="K5" s="181">
        <v>5.9</v>
      </c>
      <c r="L5" s="181">
        <v>5.9</v>
      </c>
      <c r="M5" s="181">
        <v>11.8</v>
      </c>
      <c r="N5" s="181">
        <v>5.9</v>
      </c>
      <c r="O5" s="181">
        <v>5.9</v>
      </c>
      <c r="P5" s="181">
        <v>11.8</v>
      </c>
      <c r="Q5" s="181">
        <v>5.9</v>
      </c>
      <c r="R5" s="181">
        <v>5.9</v>
      </c>
      <c r="S5" s="181">
        <v>0</v>
      </c>
    </row>
    <row r="6" spans="1:130" s="181" customFormat="1" x14ac:dyDescent="0.25">
      <c r="C6" s="181">
        <v>2013</v>
      </c>
      <c r="D6" s="181">
        <v>9.4</v>
      </c>
      <c r="E6" s="181">
        <v>0</v>
      </c>
      <c r="F6" s="181">
        <v>3.1</v>
      </c>
      <c r="G6" s="181">
        <v>13.3</v>
      </c>
      <c r="H6" s="181">
        <v>13.3</v>
      </c>
    </row>
    <row r="7" spans="1:130" s="181" customFormat="1" x14ac:dyDescent="0.25">
      <c r="C7" s="181">
        <v>2014</v>
      </c>
      <c r="D7" s="181">
        <v>6.7</v>
      </c>
      <c r="E7" s="181">
        <v>13.3</v>
      </c>
      <c r="F7" s="181">
        <v>13.3</v>
      </c>
      <c r="G7" s="181">
        <v>6.7</v>
      </c>
      <c r="H7" s="181">
        <v>16.7</v>
      </c>
      <c r="I7" s="181">
        <v>0</v>
      </c>
      <c r="J7" s="181">
        <v>16.7</v>
      </c>
      <c r="K7" s="181">
        <v>3.7</v>
      </c>
      <c r="L7" s="181">
        <v>7.4</v>
      </c>
      <c r="M7" s="181">
        <v>11.1</v>
      </c>
      <c r="N7" s="181">
        <v>11.1</v>
      </c>
      <c r="O7" s="181">
        <v>0</v>
      </c>
      <c r="P7" s="181">
        <v>0</v>
      </c>
      <c r="Q7" s="181">
        <v>0</v>
      </c>
      <c r="R7" s="181">
        <v>0</v>
      </c>
      <c r="S7" s="181">
        <v>4.5</v>
      </c>
      <c r="T7" s="181">
        <v>0</v>
      </c>
      <c r="U7" s="181">
        <v>0</v>
      </c>
      <c r="V7" s="181">
        <v>0</v>
      </c>
      <c r="W7" s="181">
        <v>4.5</v>
      </c>
      <c r="X7" s="181">
        <v>4.5</v>
      </c>
      <c r="Y7" s="181">
        <v>16.7</v>
      </c>
      <c r="Z7" s="181">
        <v>0</v>
      </c>
      <c r="AA7" s="181">
        <v>0</v>
      </c>
      <c r="AB7" s="181">
        <v>0</v>
      </c>
      <c r="AC7" s="181">
        <v>0</v>
      </c>
      <c r="AD7" s="181">
        <v>5.6</v>
      </c>
      <c r="AE7" s="181">
        <v>22.2</v>
      </c>
      <c r="AF7" s="181">
        <v>0</v>
      </c>
      <c r="AG7" s="181">
        <v>0</v>
      </c>
      <c r="AH7" s="181">
        <v>0</v>
      </c>
      <c r="AI7" s="181">
        <v>0</v>
      </c>
      <c r="AJ7" s="181">
        <v>0</v>
      </c>
      <c r="AK7" s="181">
        <v>0</v>
      </c>
      <c r="AL7" s="181">
        <v>0</v>
      </c>
    </row>
    <row r="8" spans="1:130" s="181" customFormat="1" x14ac:dyDescent="0.25">
      <c r="C8" s="181">
        <v>2015</v>
      </c>
      <c r="D8" s="181">
        <v>26.9</v>
      </c>
      <c r="E8" s="181">
        <v>19.2</v>
      </c>
      <c r="F8" s="181">
        <v>23.1</v>
      </c>
      <c r="G8" s="181">
        <v>15.4</v>
      </c>
      <c r="H8" s="181">
        <v>26.9</v>
      </c>
      <c r="I8" s="181">
        <v>15.4</v>
      </c>
      <c r="J8" s="181">
        <v>15.4</v>
      </c>
      <c r="K8" s="181">
        <v>0</v>
      </c>
      <c r="L8" s="181">
        <v>0</v>
      </c>
      <c r="M8" s="181">
        <v>0</v>
      </c>
      <c r="N8" s="181">
        <v>4.3</v>
      </c>
      <c r="O8" s="181">
        <v>8.6999999999999993</v>
      </c>
      <c r="P8" s="181">
        <v>0</v>
      </c>
      <c r="Q8" s="181">
        <v>4.3</v>
      </c>
      <c r="R8" s="181">
        <v>0</v>
      </c>
      <c r="S8" s="181">
        <v>0</v>
      </c>
      <c r="T8" s="181">
        <v>0</v>
      </c>
      <c r="U8" s="181">
        <v>0</v>
      </c>
      <c r="V8" s="181">
        <v>0</v>
      </c>
      <c r="W8" s="181">
        <v>0</v>
      </c>
      <c r="X8" s="181">
        <v>0</v>
      </c>
      <c r="Y8" s="181">
        <v>0</v>
      </c>
      <c r="Z8" s="181">
        <v>0</v>
      </c>
      <c r="AA8" s="181">
        <v>0</v>
      </c>
      <c r="AB8" s="181">
        <v>0</v>
      </c>
      <c r="AC8" s="181">
        <v>0</v>
      </c>
      <c r="AD8" s="181">
        <v>0</v>
      </c>
      <c r="AE8" s="181">
        <v>20</v>
      </c>
      <c r="AF8" s="181">
        <v>0</v>
      </c>
      <c r="AG8" s="181">
        <v>0</v>
      </c>
      <c r="AH8" s="181">
        <v>0</v>
      </c>
      <c r="AI8" s="181">
        <v>0</v>
      </c>
      <c r="AJ8" s="181">
        <v>0</v>
      </c>
      <c r="AK8" s="181">
        <v>0</v>
      </c>
      <c r="AL8" s="181">
        <v>0</v>
      </c>
      <c r="AM8" s="181">
        <v>0</v>
      </c>
      <c r="AN8" s="181">
        <v>0</v>
      </c>
      <c r="AO8" s="181">
        <v>0</v>
      </c>
      <c r="AP8" s="181">
        <v>0</v>
      </c>
      <c r="AQ8" s="181">
        <v>0</v>
      </c>
      <c r="AR8" s="181">
        <v>0</v>
      </c>
      <c r="AS8" s="181">
        <v>0</v>
      </c>
      <c r="AT8" s="181">
        <v>0</v>
      </c>
      <c r="AU8" s="181">
        <v>0</v>
      </c>
      <c r="AV8" s="181">
        <v>0</v>
      </c>
      <c r="AW8" s="181">
        <v>0</v>
      </c>
      <c r="AX8" s="181">
        <v>0</v>
      </c>
      <c r="AY8" s="181">
        <v>0</v>
      </c>
      <c r="AZ8" s="181">
        <v>0</v>
      </c>
      <c r="BA8" s="181">
        <v>0</v>
      </c>
      <c r="BB8" s="181">
        <v>0</v>
      </c>
      <c r="BC8" s="181">
        <v>0</v>
      </c>
      <c r="BD8" s="181">
        <v>0</v>
      </c>
      <c r="BE8" s="181">
        <v>0</v>
      </c>
      <c r="BF8" s="181">
        <v>0</v>
      </c>
      <c r="BG8" s="181">
        <v>0</v>
      </c>
      <c r="BH8" s="181">
        <v>0</v>
      </c>
      <c r="BI8" s="181">
        <v>0</v>
      </c>
      <c r="BJ8" s="181">
        <v>0</v>
      </c>
      <c r="BK8" s="181">
        <v>0</v>
      </c>
      <c r="BL8" s="181">
        <v>0</v>
      </c>
      <c r="BM8" s="181">
        <v>0</v>
      </c>
      <c r="BN8" s="181">
        <v>0</v>
      </c>
    </row>
    <row r="9" spans="1:130" s="187" customFormat="1" ht="15.75" x14ac:dyDescent="0.25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5"/>
      <c r="DP9" s="185"/>
      <c r="DQ9" s="185"/>
      <c r="DR9" s="185"/>
      <c r="DS9" s="185"/>
      <c r="DT9" s="185"/>
      <c r="DU9" s="185"/>
      <c r="DV9" s="185"/>
      <c r="DW9" s="185"/>
      <c r="DX9" s="186"/>
      <c r="DY9" s="186"/>
      <c r="DZ9" s="186"/>
    </row>
    <row r="10" spans="1:130" x14ac:dyDescent="0.25">
      <c r="A10">
        <v>2012</v>
      </c>
      <c r="B10">
        <v>27</v>
      </c>
      <c r="K10">
        <v>17</v>
      </c>
    </row>
    <row r="11" spans="1:130" ht="31.5" customHeight="1" x14ac:dyDescent="0.25">
      <c r="A11" s="233" t="s">
        <v>344</v>
      </c>
      <c r="B11" s="233"/>
      <c r="C11" s="233"/>
      <c r="D11" s="161">
        <v>19</v>
      </c>
      <c r="E11" s="161">
        <v>21</v>
      </c>
      <c r="F11" s="161">
        <v>22</v>
      </c>
      <c r="G11" s="161">
        <v>23</v>
      </c>
      <c r="H11" s="161">
        <v>21</v>
      </c>
      <c r="I11" s="161">
        <v>17</v>
      </c>
      <c r="J11" s="161">
        <v>19</v>
      </c>
      <c r="K11" s="162">
        <v>16</v>
      </c>
      <c r="L11" s="162">
        <v>16</v>
      </c>
      <c r="M11" s="162">
        <v>16</v>
      </c>
      <c r="N11" s="162">
        <v>16</v>
      </c>
      <c r="O11" s="162">
        <v>16</v>
      </c>
      <c r="P11" s="162">
        <v>16</v>
      </c>
      <c r="Q11" s="162">
        <v>16</v>
      </c>
      <c r="R11" s="163">
        <v>16</v>
      </c>
      <c r="S11" s="163">
        <v>15</v>
      </c>
      <c r="T11" s="163">
        <v>15</v>
      </c>
      <c r="U11" s="163">
        <v>16</v>
      </c>
      <c r="V11" s="163">
        <v>16</v>
      </c>
      <c r="W11" s="163">
        <v>16</v>
      </c>
      <c r="X11" s="163">
        <v>16</v>
      </c>
      <c r="Y11" s="164">
        <v>16</v>
      </c>
      <c r="Z11" s="164">
        <v>15</v>
      </c>
      <c r="AA11" s="164">
        <v>16</v>
      </c>
      <c r="AB11" s="164">
        <v>16</v>
      </c>
      <c r="AC11" s="164">
        <v>15</v>
      </c>
      <c r="AD11" s="164">
        <v>15</v>
      </c>
      <c r="AE11" s="164">
        <v>16</v>
      </c>
      <c r="AF11" s="165">
        <v>16</v>
      </c>
      <c r="AG11" s="165">
        <v>15</v>
      </c>
      <c r="AH11" s="165">
        <v>16</v>
      </c>
      <c r="AI11" s="165">
        <v>16</v>
      </c>
      <c r="AJ11" s="165">
        <v>15</v>
      </c>
      <c r="AK11" s="165">
        <v>15</v>
      </c>
      <c r="AL11" s="166">
        <v>15</v>
      </c>
      <c r="AM11" s="166">
        <v>15</v>
      </c>
      <c r="AN11" s="166">
        <v>15</v>
      </c>
      <c r="AO11" s="166">
        <v>15</v>
      </c>
      <c r="AP11" s="166">
        <v>15</v>
      </c>
      <c r="AQ11" s="167">
        <v>15</v>
      </c>
      <c r="AR11" s="167">
        <v>15</v>
      </c>
      <c r="AS11" s="167">
        <v>15</v>
      </c>
      <c r="AT11" s="167">
        <v>14</v>
      </c>
      <c r="AU11" s="168">
        <v>11</v>
      </c>
      <c r="AV11" s="169">
        <v>11</v>
      </c>
      <c r="AW11" s="169">
        <v>8</v>
      </c>
      <c r="AX11" s="169">
        <v>0</v>
      </c>
      <c r="AY11" s="169">
        <v>15</v>
      </c>
      <c r="AZ11" s="169">
        <v>12</v>
      </c>
      <c r="BA11" s="169">
        <v>0</v>
      </c>
      <c r="BB11" s="169">
        <v>0</v>
      </c>
      <c r="BC11" s="169">
        <v>6</v>
      </c>
      <c r="BD11" s="169">
        <v>0</v>
      </c>
      <c r="BE11" s="169">
        <v>1</v>
      </c>
      <c r="BF11" s="169">
        <v>0</v>
      </c>
      <c r="BG11" s="169">
        <v>0</v>
      </c>
      <c r="BH11" s="169">
        <v>0</v>
      </c>
      <c r="BI11" s="169">
        <v>0</v>
      </c>
      <c r="BJ11" s="169">
        <v>3</v>
      </c>
      <c r="BK11" s="169">
        <v>0</v>
      </c>
      <c r="BL11" s="169">
        <v>12</v>
      </c>
      <c r="BM11" s="169">
        <v>0</v>
      </c>
      <c r="BN11" s="169">
        <v>0</v>
      </c>
      <c r="BO11" s="169">
        <v>3</v>
      </c>
      <c r="BP11" s="169">
        <v>5</v>
      </c>
      <c r="BQ11" s="169">
        <v>0</v>
      </c>
      <c r="BR11" s="169">
        <v>0</v>
      </c>
      <c r="BS11" s="169">
        <v>0</v>
      </c>
      <c r="BT11" s="169">
        <v>3</v>
      </c>
      <c r="BU11" s="169">
        <v>3</v>
      </c>
      <c r="BV11" s="169">
        <v>3</v>
      </c>
      <c r="BW11" s="169">
        <v>6</v>
      </c>
      <c r="BX11" s="169">
        <v>1</v>
      </c>
      <c r="BY11" s="169">
        <v>0</v>
      </c>
      <c r="BZ11" s="169">
        <v>0</v>
      </c>
      <c r="CA11" s="169">
        <v>0</v>
      </c>
      <c r="CB11" s="169">
        <v>0</v>
      </c>
      <c r="CC11" s="169">
        <v>0</v>
      </c>
      <c r="CD11" s="169">
        <v>2</v>
      </c>
      <c r="CE11" s="169">
        <v>1</v>
      </c>
      <c r="CF11" s="169">
        <v>2</v>
      </c>
      <c r="CG11" s="169">
        <v>1</v>
      </c>
      <c r="CH11" s="169">
        <v>1</v>
      </c>
      <c r="CI11" s="169">
        <v>2</v>
      </c>
      <c r="CJ11" s="169">
        <v>2</v>
      </c>
      <c r="CK11" s="169">
        <v>2</v>
      </c>
      <c r="CL11" s="169">
        <v>2</v>
      </c>
      <c r="CM11" s="169">
        <v>0</v>
      </c>
      <c r="CN11" s="169">
        <v>4</v>
      </c>
      <c r="CO11" s="169">
        <v>5</v>
      </c>
      <c r="CP11" s="169">
        <v>10</v>
      </c>
      <c r="CQ11" s="169">
        <v>0</v>
      </c>
      <c r="CR11" s="169">
        <v>5</v>
      </c>
      <c r="CS11" s="169">
        <v>2</v>
      </c>
      <c r="CT11" s="169">
        <v>0</v>
      </c>
      <c r="CU11" s="169">
        <v>0</v>
      </c>
      <c r="CV11" s="169">
        <v>8</v>
      </c>
      <c r="CW11" s="169">
        <v>0</v>
      </c>
      <c r="CX11" s="169">
        <v>13</v>
      </c>
      <c r="CY11" s="169">
        <v>6</v>
      </c>
      <c r="CZ11" s="169">
        <v>0</v>
      </c>
      <c r="DA11" s="169">
        <v>0</v>
      </c>
      <c r="DB11" s="169">
        <v>0</v>
      </c>
      <c r="DC11" s="169">
        <v>0</v>
      </c>
      <c r="DD11" s="169">
        <v>0</v>
      </c>
      <c r="DE11" s="169">
        <v>8</v>
      </c>
      <c r="DF11" s="169">
        <v>0</v>
      </c>
      <c r="DG11" s="169">
        <v>5</v>
      </c>
      <c r="DH11" s="169">
        <v>0</v>
      </c>
      <c r="DI11" s="169">
        <v>0</v>
      </c>
      <c r="DJ11" s="169">
        <v>0</v>
      </c>
      <c r="DK11" s="169">
        <v>0</v>
      </c>
      <c r="DL11" s="169">
        <v>7</v>
      </c>
      <c r="DM11" s="169">
        <v>0</v>
      </c>
      <c r="DN11" s="169">
        <v>0</v>
      </c>
      <c r="DO11" s="160"/>
      <c r="DP11" s="160"/>
      <c r="DQ11" s="160"/>
      <c r="DR11" s="160"/>
      <c r="DS11" s="160"/>
      <c r="DT11" s="160"/>
      <c r="DU11" s="160"/>
      <c r="DV11" s="160"/>
      <c r="DW11" s="160"/>
      <c r="DX11" s="230"/>
      <c r="DY11" s="230"/>
      <c r="DZ11" s="230"/>
    </row>
    <row r="12" spans="1:130" ht="15.75" customHeight="1" x14ac:dyDescent="0.25">
      <c r="A12" s="233" t="s">
        <v>345</v>
      </c>
      <c r="B12" s="233"/>
      <c r="C12" s="233"/>
      <c r="D12" s="161">
        <v>8</v>
      </c>
      <c r="E12" s="161">
        <v>6</v>
      </c>
      <c r="F12" s="161">
        <v>5</v>
      </c>
      <c r="G12" s="161">
        <v>4</v>
      </c>
      <c r="H12" s="161">
        <v>6</v>
      </c>
      <c r="I12" s="161">
        <v>10</v>
      </c>
      <c r="J12" s="161">
        <v>8</v>
      </c>
      <c r="K12" s="162">
        <v>1</v>
      </c>
      <c r="L12" s="162">
        <v>1</v>
      </c>
      <c r="M12" s="162">
        <v>2</v>
      </c>
      <c r="N12" s="162">
        <v>1</v>
      </c>
      <c r="O12" s="162">
        <v>1</v>
      </c>
      <c r="P12" s="162">
        <v>2</v>
      </c>
      <c r="Q12" s="162">
        <v>1</v>
      </c>
      <c r="R12" s="163">
        <v>1</v>
      </c>
      <c r="S12" s="163">
        <v>0</v>
      </c>
      <c r="T12" s="163">
        <v>1</v>
      </c>
      <c r="U12" s="163">
        <v>0</v>
      </c>
      <c r="V12" s="163">
        <v>0</v>
      </c>
      <c r="W12" s="163">
        <v>0</v>
      </c>
      <c r="X12" s="163">
        <v>0</v>
      </c>
      <c r="Y12" s="164">
        <v>0</v>
      </c>
      <c r="Z12" s="164">
        <v>0</v>
      </c>
      <c r="AA12" s="164">
        <v>0</v>
      </c>
      <c r="AB12" s="164">
        <v>0</v>
      </c>
      <c r="AC12" s="164">
        <v>0</v>
      </c>
      <c r="AD12" s="164">
        <v>0</v>
      </c>
      <c r="AE12" s="164">
        <v>0</v>
      </c>
      <c r="AF12" s="165">
        <v>0</v>
      </c>
      <c r="AG12" s="165">
        <v>0</v>
      </c>
      <c r="AH12" s="165">
        <v>0</v>
      </c>
      <c r="AI12" s="165">
        <v>0</v>
      </c>
      <c r="AJ12" s="165">
        <v>0</v>
      </c>
      <c r="AK12" s="165">
        <v>1</v>
      </c>
      <c r="AL12" s="166">
        <v>0</v>
      </c>
      <c r="AM12" s="166">
        <v>0</v>
      </c>
      <c r="AN12" s="166">
        <v>0</v>
      </c>
      <c r="AO12" s="166">
        <v>0</v>
      </c>
      <c r="AP12" s="166">
        <v>0</v>
      </c>
      <c r="AQ12" s="167">
        <v>0</v>
      </c>
      <c r="AR12" s="167">
        <v>0</v>
      </c>
      <c r="AS12" s="167">
        <v>0</v>
      </c>
      <c r="AT12" s="167">
        <v>0</v>
      </c>
      <c r="AU12" s="168">
        <v>0</v>
      </c>
      <c r="AV12" s="169">
        <v>0</v>
      </c>
      <c r="AW12" s="169">
        <v>0</v>
      </c>
      <c r="AX12" s="169">
        <v>0</v>
      </c>
      <c r="AY12" s="169">
        <v>0</v>
      </c>
      <c r="AZ12" s="169">
        <v>0</v>
      </c>
      <c r="BA12" s="169">
        <v>0</v>
      </c>
      <c r="BB12" s="169">
        <v>0</v>
      </c>
      <c r="BC12" s="169">
        <v>0</v>
      </c>
      <c r="BD12" s="169">
        <v>0</v>
      </c>
      <c r="BE12" s="169">
        <v>0</v>
      </c>
      <c r="BF12" s="169">
        <v>0</v>
      </c>
      <c r="BG12" s="169">
        <v>0</v>
      </c>
      <c r="BH12" s="169">
        <v>0</v>
      </c>
      <c r="BI12" s="169">
        <v>0</v>
      </c>
      <c r="BJ12" s="169">
        <v>0</v>
      </c>
      <c r="BK12" s="169">
        <v>0</v>
      </c>
      <c r="BL12" s="169">
        <v>0</v>
      </c>
      <c r="BM12" s="169">
        <v>0</v>
      </c>
      <c r="BN12" s="169">
        <v>0</v>
      </c>
      <c r="BO12" s="169">
        <v>0</v>
      </c>
      <c r="BP12" s="169">
        <v>0</v>
      </c>
      <c r="BQ12" s="169">
        <v>0</v>
      </c>
      <c r="BR12" s="169">
        <v>0</v>
      </c>
      <c r="BS12" s="169">
        <v>0</v>
      </c>
      <c r="BT12" s="169">
        <v>0</v>
      </c>
      <c r="BU12" s="169">
        <v>0</v>
      </c>
      <c r="BV12" s="169">
        <v>0</v>
      </c>
      <c r="BW12" s="169">
        <v>0</v>
      </c>
      <c r="BX12" s="169">
        <v>0</v>
      </c>
      <c r="BY12" s="169">
        <v>0</v>
      </c>
      <c r="BZ12" s="169">
        <v>0</v>
      </c>
      <c r="CA12" s="169">
        <v>0</v>
      </c>
      <c r="CB12" s="169">
        <v>0</v>
      </c>
      <c r="CC12" s="169">
        <v>0</v>
      </c>
      <c r="CD12" s="169">
        <v>0</v>
      </c>
      <c r="CE12" s="169">
        <v>0</v>
      </c>
      <c r="CF12" s="169">
        <v>0</v>
      </c>
      <c r="CG12" s="169">
        <v>0</v>
      </c>
      <c r="CH12" s="169">
        <v>0</v>
      </c>
      <c r="CI12" s="169">
        <v>0</v>
      </c>
      <c r="CJ12" s="169">
        <v>0</v>
      </c>
      <c r="CK12" s="169">
        <v>0</v>
      </c>
      <c r="CL12" s="169">
        <v>0</v>
      </c>
      <c r="CM12" s="169">
        <v>0</v>
      </c>
      <c r="CN12" s="169">
        <v>0</v>
      </c>
      <c r="CO12" s="169">
        <v>0</v>
      </c>
      <c r="CP12" s="169">
        <v>0</v>
      </c>
      <c r="CQ12" s="169">
        <v>0</v>
      </c>
      <c r="CR12" s="169">
        <v>0</v>
      </c>
      <c r="CS12" s="169">
        <v>0</v>
      </c>
      <c r="CT12" s="169">
        <v>0</v>
      </c>
      <c r="CU12" s="169">
        <v>0</v>
      </c>
      <c r="CV12" s="169">
        <v>0</v>
      </c>
      <c r="CW12" s="169">
        <v>0</v>
      </c>
      <c r="CX12" s="169">
        <v>0</v>
      </c>
      <c r="CY12" s="169">
        <v>0</v>
      </c>
      <c r="CZ12" s="169">
        <v>0</v>
      </c>
      <c r="DA12" s="169">
        <v>0</v>
      </c>
      <c r="DB12" s="169">
        <v>0</v>
      </c>
      <c r="DC12" s="169">
        <v>0</v>
      </c>
      <c r="DD12" s="169">
        <v>0</v>
      </c>
      <c r="DE12" s="169">
        <v>0</v>
      </c>
      <c r="DF12" s="169">
        <v>0</v>
      </c>
      <c r="DG12" s="169">
        <v>0</v>
      </c>
      <c r="DH12" s="169">
        <v>0</v>
      </c>
      <c r="DI12" s="169">
        <v>0</v>
      </c>
      <c r="DJ12" s="169">
        <v>0</v>
      </c>
      <c r="DK12" s="169">
        <v>0</v>
      </c>
      <c r="DL12" s="169">
        <v>0</v>
      </c>
      <c r="DM12" s="169">
        <v>0</v>
      </c>
      <c r="DN12" s="169">
        <v>0</v>
      </c>
      <c r="DO12" s="160"/>
      <c r="DP12" s="160"/>
      <c r="DQ12" s="160"/>
      <c r="DR12" s="160"/>
      <c r="DS12" s="160"/>
      <c r="DT12" s="160"/>
      <c r="DU12" s="160"/>
      <c r="DV12" s="160"/>
      <c r="DW12" s="160"/>
      <c r="DX12" s="234"/>
      <c r="DY12" s="234"/>
      <c r="DZ12" s="234"/>
    </row>
    <row r="13" spans="1:130" s="181" customFormat="1" x14ac:dyDescent="0.25">
      <c r="D13" s="181">
        <f>(D12/B10)*100</f>
        <v>29.629629629629626</v>
      </c>
      <c r="E13" s="181">
        <f>(E12/B10)*100</f>
        <v>22.222222222222221</v>
      </c>
      <c r="F13" s="181">
        <f>(F12/B10)*100</f>
        <v>18.518518518518519</v>
      </c>
      <c r="G13" s="181">
        <f>(G12/B10)*100</f>
        <v>14.814814814814813</v>
      </c>
      <c r="H13" s="181">
        <f>(H12/B10)*100</f>
        <v>22.222222222222221</v>
      </c>
      <c r="I13" s="181">
        <f>(I12/B10)*100</f>
        <v>37.037037037037038</v>
      </c>
      <c r="J13" s="181">
        <f>(J12/B10)*100</f>
        <v>29.629629629629626</v>
      </c>
      <c r="K13" s="181">
        <f>(K12/K10)*100</f>
        <v>5.8823529411764701</v>
      </c>
      <c r="L13" s="181">
        <f>(L12/K10)*100</f>
        <v>5.8823529411764701</v>
      </c>
      <c r="M13" s="181">
        <f>(M12/K10)*100</f>
        <v>11.76470588235294</v>
      </c>
      <c r="N13" s="181">
        <f>(N12/K10)*100</f>
        <v>5.8823529411764701</v>
      </c>
      <c r="O13" s="181">
        <f>(O12/K10)*100</f>
        <v>5.8823529411764701</v>
      </c>
      <c r="P13" s="181">
        <f>(P12/K10)*100</f>
        <v>11.76470588235294</v>
      </c>
      <c r="Q13" s="181">
        <f>(Q12/K10)*100</f>
        <v>5.8823529411764701</v>
      </c>
      <c r="R13" s="181">
        <f>(R12/K10)*100</f>
        <v>5.8823529411764701</v>
      </c>
      <c r="S13" s="181">
        <f>(S12/B10)*100</f>
        <v>0</v>
      </c>
      <c r="T13" s="181">
        <f>(T12/K10)*100</f>
        <v>5.8823529411764701</v>
      </c>
      <c r="U13" s="181">
        <f>(U12/B10)*100</f>
        <v>0</v>
      </c>
      <c r="V13" s="181" t="e">
        <f t="shared" ref="V13:BP13" si="0">(V12/T10)*100</f>
        <v>#DIV/0!</v>
      </c>
      <c r="W13" s="181" t="e">
        <f t="shared" si="0"/>
        <v>#DIV/0!</v>
      </c>
      <c r="X13" s="181" t="e">
        <f t="shared" si="0"/>
        <v>#DIV/0!</v>
      </c>
      <c r="Y13" s="181" t="e">
        <f t="shared" si="0"/>
        <v>#DIV/0!</v>
      </c>
      <c r="Z13" s="181" t="e">
        <f t="shared" si="0"/>
        <v>#DIV/0!</v>
      </c>
      <c r="AA13" s="181" t="e">
        <f t="shared" si="0"/>
        <v>#DIV/0!</v>
      </c>
      <c r="AB13" s="181" t="e">
        <f t="shared" si="0"/>
        <v>#DIV/0!</v>
      </c>
      <c r="AC13" s="181" t="e">
        <f t="shared" si="0"/>
        <v>#DIV/0!</v>
      </c>
      <c r="AD13" s="181" t="e">
        <f t="shared" si="0"/>
        <v>#DIV/0!</v>
      </c>
      <c r="AE13" s="181" t="e">
        <f t="shared" si="0"/>
        <v>#DIV/0!</v>
      </c>
      <c r="AF13" s="181" t="e">
        <f t="shared" si="0"/>
        <v>#DIV/0!</v>
      </c>
      <c r="AG13" s="181" t="e">
        <f t="shared" si="0"/>
        <v>#DIV/0!</v>
      </c>
      <c r="AH13" s="181" t="e">
        <f t="shared" si="0"/>
        <v>#DIV/0!</v>
      </c>
      <c r="AI13" s="181" t="e">
        <f t="shared" si="0"/>
        <v>#DIV/0!</v>
      </c>
      <c r="AJ13" s="181" t="e">
        <f t="shared" si="0"/>
        <v>#DIV/0!</v>
      </c>
      <c r="AK13" s="181">
        <f>(AK12/B10)*100</f>
        <v>3.7037037037037033</v>
      </c>
      <c r="AL13" s="181" t="e">
        <f t="shared" si="0"/>
        <v>#DIV/0!</v>
      </c>
      <c r="AM13" s="181" t="e">
        <f t="shared" si="0"/>
        <v>#DIV/0!</v>
      </c>
      <c r="AN13" s="181" t="e">
        <f t="shared" si="0"/>
        <v>#DIV/0!</v>
      </c>
      <c r="AO13" s="181" t="e">
        <f t="shared" si="0"/>
        <v>#DIV/0!</v>
      </c>
      <c r="AP13" s="181" t="e">
        <f t="shared" si="0"/>
        <v>#DIV/0!</v>
      </c>
      <c r="AQ13" s="181" t="e">
        <f t="shared" si="0"/>
        <v>#DIV/0!</v>
      </c>
      <c r="AR13" s="181" t="e">
        <f t="shared" si="0"/>
        <v>#DIV/0!</v>
      </c>
      <c r="AS13" s="181" t="e">
        <f t="shared" si="0"/>
        <v>#DIV/0!</v>
      </c>
      <c r="AT13" s="181" t="e">
        <f t="shared" si="0"/>
        <v>#DIV/0!</v>
      </c>
      <c r="AU13" s="181" t="e">
        <f t="shared" si="0"/>
        <v>#DIV/0!</v>
      </c>
      <c r="AV13" s="181" t="e">
        <f t="shared" si="0"/>
        <v>#DIV/0!</v>
      </c>
      <c r="AW13" s="181" t="e">
        <f t="shared" si="0"/>
        <v>#DIV/0!</v>
      </c>
      <c r="AX13" s="181" t="e">
        <f t="shared" si="0"/>
        <v>#DIV/0!</v>
      </c>
      <c r="AY13" s="181" t="e">
        <f t="shared" si="0"/>
        <v>#DIV/0!</v>
      </c>
      <c r="AZ13" s="181" t="e">
        <f t="shared" si="0"/>
        <v>#DIV/0!</v>
      </c>
      <c r="BA13" s="181" t="e">
        <f t="shared" si="0"/>
        <v>#DIV/0!</v>
      </c>
      <c r="BB13" s="181" t="e">
        <f t="shared" si="0"/>
        <v>#DIV/0!</v>
      </c>
      <c r="BC13" s="181" t="e">
        <f t="shared" si="0"/>
        <v>#DIV/0!</v>
      </c>
      <c r="BD13" s="181" t="e">
        <f t="shared" si="0"/>
        <v>#DIV/0!</v>
      </c>
      <c r="BE13" s="181" t="e">
        <f t="shared" si="0"/>
        <v>#DIV/0!</v>
      </c>
      <c r="BF13" s="181" t="e">
        <f t="shared" si="0"/>
        <v>#DIV/0!</v>
      </c>
      <c r="BG13" s="181" t="e">
        <f t="shared" si="0"/>
        <v>#DIV/0!</v>
      </c>
      <c r="BH13" s="181" t="e">
        <f t="shared" si="0"/>
        <v>#DIV/0!</v>
      </c>
      <c r="BI13" s="181" t="e">
        <f t="shared" si="0"/>
        <v>#DIV/0!</v>
      </c>
      <c r="BJ13" s="181" t="e">
        <f t="shared" si="0"/>
        <v>#DIV/0!</v>
      </c>
      <c r="BK13" s="181" t="e">
        <f t="shared" si="0"/>
        <v>#DIV/0!</v>
      </c>
      <c r="BL13" s="181" t="e">
        <f t="shared" si="0"/>
        <v>#DIV/0!</v>
      </c>
      <c r="BM13" s="181" t="e">
        <f t="shared" si="0"/>
        <v>#DIV/0!</v>
      </c>
      <c r="BN13" s="181" t="e">
        <f t="shared" si="0"/>
        <v>#DIV/0!</v>
      </c>
      <c r="BO13" s="181" t="e">
        <f t="shared" si="0"/>
        <v>#DIV/0!</v>
      </c>
      <c r="BP13" s="181" t="e">
        <f t="shared" si="0"/>
        <v>#DIV/0!</v>
      </c>
      <c r="BQ13" s="181" t="e">
        <f t="shared" ref="BQ13:DP13" si="1">(BQ12/BO10)*100</f>
        <v>#DIV/0!</v>
      </c>
      <c r="BR13" s="181" t="e">
        <f t="shared" si="1"/>
        <v>#DIV/0!</v>
      </c>
      <c r="BS13" s="181" t="e">
        <f t="shared" si="1"/>
        <v>#DIV/0!</v>
      </c>
      <c r="BT13" s="181" t="e">
        <f t="shared" si="1"/>
        <v>#DIV/0!</v>
      </c>
      <c r="BU13" s="181" t="e">
        <f t="shared" si="1"/>
        <v>#DIV/0!</v>
      </c>
      <c r="BV13" s="181" t="e">
        <f t="shared" si="1"/>
        <v>#DIV/0!</v>
      </c>
      <c r="BW13" s="181" t="e">
        <f t="shared" si="1"/>
        <v>#DIV/0!</v>
      </c>
      <c r="BX13" s="181" t="e">
        <f t="shared" si="1"/>
        <v>#DIV/0!</v>
      </c>
      <c r="BY13" s="181" t="e">
        <f t="shared" si="1"/>
        <v>#DIV/0!</v>
      </c>
      <c r="BZ13" s="181" t="e">
        <f t="shared" si="1"/>
        <v>#DIV/0!</v>
      </c>
      <c r="CA13" s="181" t="e">
        <f t="shared" si="1"/>
        <v>#DIV/0!</v>
      </c>
      <c r="CB13" s="181" t="e">
        <f t="shared" si="1"/>
        <v>#DIV/0!</v>
      </c>
      <c r="CC13" s="181" t="e">
        <f t="shared" si="1"/>
        <v>#DIV/0!</v>
      </c>
      <c r="CD13" s="181" t="e">
        <f t="shared" si="1"/>
        <v>#DIV/0!</v>
      </c>
      <c r="CE13" s="181" t="e">
        <f t="shared" si="1"/>
        <v>#DIV/0!</v>
      </c>
      <c r="CF13" s="181" t="e">
        <f t="shared" si="1"/>
        <v>#DIV/0!</v>
      </c>
      <c r="CG13" s="181" t="e">
        <f t="shared" si="1"/>
        <v>#DIV/0!</v>
      </c>
      <c r="CH13" s="181" t="e">
        <f t="shared" si="1"/>
        <v>#DIV/0!</v>
      </c>
      <c r="CI13" s="181" t="e">
        <f t="shared" si="1"/>
        <v>#DIV/0!</v>
      </c>
      <c r="CJ13" s="181" t="e">
        <f t="shared" si="1"/>
        <v>#DIV/0!</v>
      </c>
      <c r="CK13" s="181" t="e">
        <f t="shared" si="1"/>
        <v>#DIV/0!</v>
      </c>
      <c r="CL13" s="181" t="e">
        <f t="shared" si="1"/>
        <v>#DIV/0!</v>
      </c>
      <c r="CM13" s="181" t="e">
        <f t="shared" si="1"/>
        <v>#DIV/0!</v>
      </c>
      <c r="CN13" s="181" t="e">
        <f t="shared" si="1"/>
        <v>#DIV/0!</v>
      </c>
      <c r="CO13" s="181" t="e">
        <f t="shared" si="1"/>
        <v>#DIV/0!</v>
      </c>
      <c r="CP13" s="181" t="e">
        <f t="shared" si="1"/>
        <v>#DIV/0!</v>
      </c>
      <c r="CQ13" s="181" t="e">
        <f t="shared" si="1"/>
        <v>#DIV/0!</v>
      </c>
      <c r="CR13" s="181" t="e">
        <f t="shared" si="1"/>
        <v>#DIV/0!</v>
      </c>
      <c r="CS13" s="181" t="e">
        <f t="shared" si="1"/>
        <v>#DIV/0!</v>
      </c>
      <c r="CT13" s="181" t="e">
        <f t="shared" si="1"/>
        <v>#DIV/0!</v>
      </c>
      <c r="CU13" s="181" t="e">
        <f t="shared" si="1"/>
        <v>#DIV/0!</v>
      </c>
      <c r="CV13" s="181" t="e">
        <f t="shared" si="1"/>
        <v>#DIV/0!</v>
      </c>
      <c r="CW13" s="181" t="e">
        <f t="shared" si="1"/>
        <v>#DIV/0!</v>
      </c>
      <c r="CX13" s="181" t="e">
        <f t="shared" si="1"/>
        <v>#DIV/0!</v>
      </c>
      <c r="CY13" s="181" t="e">
        <f t="shared" si="1"/>
        <v>#DIV/0!</v>
      </c>
      <c r="CZ13" s="181" t="e">
        <f t="shared" si="1"/>
        <v>#DIV/0!</v>
      </c>
      <c r="DA13" s="181" t="e">
        <f t="shared" si="1"/>
        <v>#DIV/0!</v>
      </c>
      <c r="DB13" s="181" t="e">
        <f t="shared" si="1"/>
        <v>#DIV/0!</v>
      </c>
      <c r="DC13" s="181" t="e">
        <f t="shared" si="1"/>
        <v>#DIV/0!</v>
      </c>
      <c r="DD13" s="181" t="e">
        <f t="shared" si="1"/>
        <v>#DIV/0!</v>
      </c>
      <c r="DE13" s="181" t="e">
        <f t="shared" si="1"/>
        <v>#DIV/0!</v>
      </c>
      <c r="DF13" s="181" t="e">
        <f t="shared" si="1"/>
        <v>#DIV/0!</v>
      </c>
      <c r="DG13" s="181" t="e">
        <f t="shared" si="1"/>
        <v>#DIV/0!</v>
      </c>
      <c r="DH13" s="181" t="e">
        <f t="shared" si="1"/>
        <v>#DIV/0!</v>
      </c>
      <c r="DI13" s="181" t="e">
        <f t="shared" si="1"/>
        <v>#DIV/0!</v>
      </c>
      <c r="DJ13" s="181" t="e">
        <f t="shared" si="1"/>
        <v>#DIV/0!</v>
      </c>
      <c r="DK13" s="181" t="e">
        <f t="shared" si="1"/>
        <v>#DIV/0!</v>
      </c>
      <c r="DL13" s="181" t="e">
        <f t="shared" si="1"/>
        <v>#DIV/0!</v>
      </c>
      <c r="DM13" s="181" t="e">
        <f t="shared" si="1"/>
        <v>#DIV/0!</v>
      </c>
      <c r="DN13" s="181" t="e">
        <f t="shared" si="1"/>
        <v>#DIV/0!</v>
      </c>
      <c r="DO13" s="181" t="e">
        <f t="shared" si="1"/>
        <v>#DIV/0!</v>
      </c>
      <c r="DP13" s="181" t="e">
        <f t="shared" si="1"/>
        <v>#DIV/0!</v>
      </c>
    </row>
    <row r="14" spans="1:130" x14ac:dyDescent="0.25">
      <c r="A14">
        <v>2013</v>
      </c>
      <c r="B14">
        <v>32</v>
      </c>
    </row>
    <row r="15" spans="1:130" ht="31.5" customHeight="1" x14ac:dyDescent="0.25">
      <c r="A15" s="230" t="s">
        <v>344</v>
      </c>
      <c r="B15" s="230"/>
      <c r="C15" s="230"/>
      <c r="D15" s="151">
        <v>29</v>
      </c>
      <c r="E15" s="151">
        <v>32</v>
      </c>
      <c r="F15" s="151">
        <v>31</v>
      </c>
      <c r="G15" s="151">
        <v>32</v>
      </c>
      <c r="H15" s="151">
        <v>31</v>
      </c>
      <c r="I15" s="151">
        <v>32</v>
      </c>
      <c r="J15" s="151">
        <v>29</v>
      </c>
      <c r="K15" s="152">
        <v>29</v>
      </c>
      <c r="L15" s="152">
        <v>28</v>
      </c>
      <c r="M15" s="152">
        <v>30</v>
      </c>
      <c r="N15" s="152">
        <v>29</v>
      </c>
      <c r="O15" s="152">
        <v>27</v>
      </c>
      <c r="P15" s="152">
        <v>31</v>
      </c>
      <c r="Q15" s="152">
        <v>30</v>
      </c>
      <c r="R15" s="153">
        <v>28</v>
      </c>
      <c r="S15" s="153">
        <v>24</v>
      </c>
      <c r="T15" s="153">
        <v>25</v>
      </c>
      <c r="U15" s="153">
        <v>29</v>
      </c>
      <c r="V15" s="153">
        <v>29</v>
      </c>
      <c r="W15" s="153">
        <v>25</v>
      </c>
      <c r="X15" s="153">
        <v>29</v>
      </c>
      <c r="Y15" s="154">
        <v>25</v>
      </c>
      <c r="Z15" s="154">
        <v>26</v>
      </c>
      <c r="AA15" s="154">
        <v>26</v>
      </c>
      <c r="AB15" s="154">
        <v>23</v>
      </c>
      <c r="AC15" s="154">
        <v>24</v>
      </c>
      <c r="AD15" s="154">
        <v>26</v>
      </c>
      <c r="AE15" s="154">
        <v>25</v>
      </c>
      <c r="AF15" s="155">
        <v>22</v>
      </c>
      <c r="AG15" s="155">
        <v>23</v>
      </c>
      <c r="AH15" s="155">
        <v>25</v>
      </c>
      <c r="AI15" s="155">
        <v>24</v>
      </c>
      <c r="AJ15" s="155">
        <v>24</v>
      </c>
      <c r="AK15" s="155">
        <v>23</v>
      </c>
      <c r="AL15" s="156">
        <v>19</v>
      </c>
      <c r="AM15" s="156">
        <v>22</v>
      </c>
      <c r="AN15" s="156">
        <v>20</v>
      </c>
      <c r="AO15" s="156">
        <v>21</v>
      </c>
      <c r="AP15" s="156">
        <v>19</v>
      </c>
      <c r="AQ15" s="157">
        <v>21</v>
      </c>
      <c r="AR15" s="157">
        <v>22</v>
      </c>
      <c r="AS15" s="157">
        <v>17</v>
      </c>
      <c r="AT15" s="157">
        <v>21</v>
      </c>
      <c r="AU15" s="158">
        <v>0</v>
      </c>
      <c r="AV15" s="159">
        <v>7</v>
      </c>
      <c r="AW15" s="159">
        <v>2</v>
      </c>
      <c r="AX15" s="159">
        <v>0</v>
      </c>
      <c r="AY15" s="159">
        <v>16</v>
      </c>
      <c r="AZ15" s="159">
        <v>0</v>
      </c>
      <c r="BA15" s="159">
        <v>0</v>
      </c>
      <c r="BB15" s="159">
        <v>0</v>
      </c>
      <c r="BC15" s="159">
        <v>0</v>
      </c>
      <c r="BD15" s="159">
        <v>2</v>
      </c>
      <c r="BE15" s="159">
        <v>7</v>
      </c>
      <c r="BF15" s="159">
        <v>0</v>
      </c>
      <c r="BG15" s="159">
        <v>0</v>
      </c>
      <c r="BH15" s="159">
        <v>0</v>
      </c>
      <c r="BI15" s="159">
        <v>0</v>
      </c>
      <c r="BJ15" s="159">
        <v>5</v>
      </c>
      <c r="BK15" s="159">
        <v>9</v>
      </c>
      <c r="BL15" s="159">
        <v>9</v>
      </c>
      <c r="BM15" s="159">
        <v>0</v>
      </c>
      <c r="BN15" s="159">
        <v>5</v>
      </c>
      <c r="BO15" s="159">
        <v>0</v>
      </c>
      <c r="BP15" s="159">
        <v>9</v>
      </c>
      <c r="BQ15" s="159">
        <v>0</v>
      </c>
      <c r="BR15" s="159">
        <v>0</v>
      </c>
      <c r="BS15" s="159">
        <v>0</v>
      </c>
      <c r="BT15" s="159">
        <v>2</v>
      </c>
      <c r="BU15" s="159">
        <v>0</v>
      </c>
      <c r="BV15" s="159">
        <v>0</v>
      </c>
      <c r="BW15" s="159">
        <v>2</v>
      </c>
      <c r="BX15" s="159">
        <v>1</v>
      </c>
      <c r="BY15" s="159">
        <v>1</v>
      </c>
      <c r="BZ15" s="159">
        <v>0</v>
      </c>
      <c r="CA15" s="159">
        <v>0</v>
      </c>
      <c r="CB15" s="159">
        <v>0</v>
      </c>
      <c r="CC15" s="159">
        <v>1</v>
      </c>
      <c r="CD15" s="159">
        <v>0</v>
      </c>
      <c r="CE15" s="159">
        <v>0</v>
      </c>
      <c r="CF15" s="159">
        <v>0</v>
      </c>
      <c r="CG15" s="159">
        <v>0</v>
      </c>
      <c r="CH15" s="159">
        <v>0</v>
      </c>
      <c r="CI15" s="159">
        <v>0</v>
      </c>
      <c r="CJ15" s="159">
        <v>0</v>
      </c>
      <c r="CK15" s="159">
        <v>0</v>
      </c>
      <c r="CL15" s="159">
        <v>0</v>
      </c>
      <c r="CM15" s="159">
        <v>0</v>
      </c>
      <c r="CN15" s="159">
        <v>0</v>
      </c>
      <c r="CO15" s="159">
        <v>6</v>
      </c>
      <c r="CP15" s="159">
        <v>19</v>
      </c>
      <c r="CQ15" s="159">
        <v>0</v>
      </c>
      <c r="CR15" s="159">
        <v>0</v>
      </c>
      <c r="CS15" s="159">
        <v>0</v>
      </c>
      <c r="CT15" s="159">
        <v>0</v>
      </c>
      <c r="CU15" s="159">
        <v>0</v>
      </c>
      <c r="CV15" s="159">
        <v>3</v>
      </c>
      <c r="CW15" s="159">
        <v>0</v>
      </c>
      <c r="CX15" s="159">
        <v>13</v>
      </c>
      <c r="CY15" s="159">
        <v>1</v>
      </c>
      <c r="CZ15" s="159">
        <v>0</v>
      </c>
      <c r="DA15" s="159">
        <v>0</v>
      </c>
      <c r="DB15" s="159">
        <v>0</v>
      </c>
      <c r="DC15" s="159">
        <v>0</v>
      </c>
      <c r="DD15" s="159">
        <v>0</v>
      </c>
      <c r="DE15" s="159">
        <v>17</v>
      </c>
      <c r="DF15" s="159">
        <v>0</v>
      </c>
      <c r="DG15" s="159">
        <v>8</v>
      </c>
      <c r="DH15" s="159">
        <v>0</v>
      </c>
      <c r="DI15" s="159">
        <v>0</v>
      </c>
      <c r="DJ15" s="159">
        <v>0</v>
      </c>
      <c r="DK15" s="159">
        <v>0</v>
      </c>
      <c r="DL15" s="159">
        <v>1</v>
      </c>
      <c r="DM15" s="159">
        <v>0</v>
      </c>
      <c r="DN15" s="159">
        <v>0</v>
      </c>
      <c r="DO15" s="150"/>
      <c r="DP15" s="150"/>
      <c r="DQ15" s="150"/>
      <c r="DR15" s="150"/>
      <c r="DS15" s="150"/>
      <c r="DT15" s="150"/>
      <c r="DU15" s="150"/>
      <c r="DV15" s="150"/>
      <c r="DW15" s="150"/>
      <c r="DX15" s="230"/>
      <c r="DY15" s="230"/>
      <c r="DZ15" s="230"/>
    </row>
    <row r="16" spans="1:130" ht="15.75" customHeight="1" x14ac:dyDescent="0.25">
      <c r="A16" s="230" t="s">
        <v>345</v>
      </c>
      <c r="B16" s="230"/>
      <c r="C16" s="230"/>
      <c r="D16" s="151">
        <v>3</v>
      </c>
      <c r="E16" s="151">
        <v>0</v>
      </c>
      <c r="F16" s="151">
        <v>1</v>
      </c>
      <c r="G16" s="151">
        <v>0</v>
      </c>
      <c r="H16" s="151">
        <v>1</v>
      </c>
      <c r="I16" s="151">
        <v>0</v>
      </c>
      <c r="J16" s="151">
        <v>3</v>
      </c>
      <c r="K16" s="152">
        <v>0</v>
      </c>
      <c r="L16" s="152">
        <v>2</v>
      </c>
      <c r="M16" s="152">
        <v>0</v>
      </c>
      <c r="N16" s="152">
        <v>1</v>
      </c>
      <c r="O16" s="152">
        <v>0</v>
      </c>
      <c r="P16" s="152">
        <v>0</v>
      </c>
      <c r="Q16" s="152">
        <v>1</v>
      </c>
      <c r="R16" s="153">
        <v>3</v>
      </c>
      <c r="S16" s="153">
        <v>2</v>
      </c>
      <c r="T16" s="153">
        <v>2</v>
      </c>
      <c r="U16" s="153">
        <v>0</v>
      </c>
      <c r="V16" s="153">
        <v>0</v>
      </c>
      <c r="W16" s="153">
        <v>4</v>
      </c>
      <c r="X16" s="153">
        <v>0</v>
      </c>
      <c r="Y16" s="154">
        <v>2</v>
      </c>
      <c r="Z16" s="154">
        <v>0</v>
      </c>
      <c r="AA16" s="154">
        <v>1</v>
      </c>
      <c r="AB16" s="154">
        <v>1</v>
      </c>
      <c r="AC16" s="154">
        <v>1</v>
      </c>
      <c r="AD16" s="154">
        <v>1</v>
      </c>
      <c r="AE16" s="154">
        <v>1</v>
      </c>
      <c r="AF16" s="155">
        <v>1</v>
      </c>
      <c r="AG16" s="155">
        <v>1</v>
      </c>
      <c r="AH16" s="155">
        <v>0</v>
      </c>
      <c r="AI16" s="155">
        <v>0</v>
      </c>
      <c r="AJ16" s="155">
        <v>0</v>
      </c>
      <c r="AK16" s="155">
        <v>1</v>
      </c>
      <c r="AL16" s="156">
        <v>0</v>
      </c>
      <c r="AM16" s="156">
        <v>0</v>
      </c>
      <c r="AN16" s="156">
        <v>0</v>
      </c>
      <c r="AO16" s="156">
        <v>0</v>
      </c>
      <c r="AP16" s="156">
        <v>0</v>
      </c>
      <c r="AQ16" s="157">
        <v>0</v>
      </c>
      <c r="AR16" s="157">
        <v>0</v>
      </c>
      <c r="AS16" s="157">
        <v>0</v>
      </c>
      <c r="AT16" s="157">
        <v>0</v>
      </c>
      <c r="AU16" s="158">
        <v>0</v>
      </c>
      <c r="AV16" s="159">
        <v>0</v>
      </c>
      <c r="AW16" s="159">
        <v>0</v>
      </c>
      <c r="AX16" s="159">
        <v>0</v>
      </c>
      <c r="AY16" s="159">
        <v>1</v>
      </c>
      <c r="AZ16" s="159">
        <v>1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59">
        <v>0</v>
      </c>
      <c r="BK16" s="159">
        <v>0</v>
      </c>
      <c r="BL16" s="159">
        <v>0</v>
      </c>
      <c r="BM16" s="159">
        <v>0</v>
      </c>
      <c r="BN16" s="159">
        <v>0</v>
      </c>
      <c r="BO16" s="159">
        <v>0</v>
      </c>
      <c r="BP16" s="159">
        <v>0</v>
      </c>
      <c r="BQ16" s="159">
        <v>0</v>
      </c>
      <c r="BR16" s="159">
        <v>0</v>
      </c>
      <c r="BS16" s="159">
        <v>0</v>
      </c>
      <c r="BT16" s="159">
        <v>0</v>
      </c>
      <c r="BU16" s="159">
        <v>0</v>
      </c>
      <c r="BV16" s="159">
        <v>0</v>
      </c>
      <c r="BW16" s="159">
        <v>0</v>
      </c>
      <c r="BX16" s="159">
        <v>0</v>
      </c>
      <c r="BY16" s="159">
        <v>0</v>
      </c>
      <c r="BZ16" s="159">
        <v>0</v>
      </c>
      <c r="CA16" s="159">
        <v>0</v>
      </c>
      <c r="CB16" s="159">
        <v>0</v>
      </c>
      <c r="CC16" s="159">
        <v>0</v>
      </c>
      <c r="CD16" s="159">
        <v>0</v>
      </c>
      <c r="CE16" s="159">
        <v>0</v>
      </c>
      <c r="CF16" s="159">
        <v>0</v>
      </c>
      <c r="CG16" s="159">
        <v>0</v>
      </c>
      <c r="CH16" s="159">
        <v>0</v>
      </c>
      <c r="CI16" s="159">
        <v>0</v>
      </c>
      <c r="CJ16" s="159">
        <v>0</v>
      </c>
      <c r="CK16" s="159">
        <v>0</v>
      </c>
      <c r="CL16" s="159">
        <v>0</v>
      </c>
      <c r="CM16" s="159">
        <v>0</v>
      </c>
      <c r="CN16" s="159">
        <v>0</v>
      </c>
      <c r="CO16" s="159">
        <v>0</v>
      </c>
      <c r="CP16" s="159">
        <v>0</v>
      </c>
      <c r="CQ16" s="159">
        <v>0</v>
      </c>
      <c r="CR16" s="159">
        <v>0</v>
      </c>
      <c r="CS16" s="159">
        <v>0</v>
      </c>
      <c r="CT16" s="159">
        <v>0</v>
      </c>
      <c r="CU16" s="159">
        <v>0</v>
      </c>
      <c r="CV16" s="159">
        <v>0</v>
      </c>
      <c r="CW16" s="159">
        <v>0</v>
      </c>
      <c r="CX16" s="159">
        <v>0</v>
      </c>
      <c r="CY16" s="159">
        <v>1</v>
      </c>
      <c r="CZ16" s="159">
        <v>0</v>
      </c>
      <c r="DA16" s="159">
        <v>0</v>
      </c>
      <c r="DB16" s="159">
        <v>0</v>
      </c>
      <c r="DC16" s="159">
        <v>0</v>
      </c>
      <c r="DD16" s="159">
        <v>0</v>
      </c>
      <c r="DE16" s="159">
        <v>0</v>
      </c>
      <c r="DF16" s="159">
        <v>0</v>
      </c>
      <c r="DG16" s="159">
        <v>0</v>
      </c>
      <c r="DH16" s="159">
        <v>0</v>
      </c>
      <c r="DI16" s="159">
        <v>0</v>
      </c>
      <c r="DJ16" s="159">
        <v>0</v>
      </c>
      <c r="DK16" s="159">
        <v>0</v>
      </c>
      <c r="DL16" s="159">
        <v>1</v>
      </c>
      <c r="DM16" s="159">
        <v>0</v>
      </c>
      <c r="DN16" s="180"/>
    </row>
    <row r="17" spans="1:130" s="181" customFormat="1" x14ac:dyDescent="0.25">
      <c r="D17" s="181">
        <f>(D16/32)*100</f>
        <v>9.375</v>
      </c>
      <c r="E17" s="181">
        <f t="shared" ref="E17:J17" si="2">(E16/32)*100</f>
        <v>0</v>
      </c>
      <c r="F17" s="181">
        <f t="shared" si="2"/>
        <v>3.125</v>
      </c>
      <c r="G17" s="181">
        <f t="shared" si="2"/>
        <v>0</v>
      </c>
      <c r="H17" s="181">
        <f t="shared" si="2"/>
        <v>3.125</v>
      </c>
      <c r="I17" s="181">
        <f t="shared" si="2"/>
        <v>0</v>
      </c>
      <c r="J17" s="181">
        <f t="shared" si="2"/>
        <v>9.375</v>
      </c>
      <c r="K17" s="181">
        <f>(K16/31)*100</f>
        <v>0</v>
      </c>
      <c r="L17" s="181">
        <f t="shared" ref="L17:Q17" si="3">(L16/31)*100</f>
        <v>6.4516129032258061</v>
      </c>
      <c r="M17" s="181">
        <f t="shared" si="3"/>
        <v>0</v>
      </c>
      <c r="N17" s="181">
        <f t="shared" si="3"/>
        <v>3.225806451612903</v>
      </c>
      <c r="O17" s="181">
        <f t="shared" si="3"/>
        <v>0</v>
      </c>
      <c r="P17" s="181">
        <f t="shared" si="3"/>
        <v>0</v>
      </c>
      <c r="Q17" s="181">
        <f t="shared" si="3"/>
        <v>3.225806451612903</v>
      </c>
      <c r="R17" s="181">
        <f>(R16/29)*100</f>
        <v>10.344827586206897</v>
      </c>
      <c r="S17" s="181">
        <f t="shared" ref="S17:X17" si="4">(S16/29)*100</f>
        <v>6.8965517241379306</v>
      </c>
      <c r="T17" s="181">
        <f t="shared" si="4"/>
        <v>6.8965517241379306</v>
      </c>
      <c r="U17" s="181">
        <f t="shared" si="4"/>
        <v>0</v>
      </c>
      <c r="V17" s="181">
        <f t="shared" si="4"/>
        <v>0</v>
      </c>
      <c r="W17" s="181">
        <f t="shared" si="4"/>
        <v>13.793103448275861</v>
      </c>
      <c r="X17" s="181">
        <f t="shared" si="4"/>
        <v>0</v>
      </c>
      <c r="Y17" s="181">
        <f>(Y16/26)*100</f>
        <v>7.6923076923076925</v>
      </c>
      <c r="Z17" s="181">
        <f t="shared" ref="Z17:AE17" si="5">(Z16/26)*100</f>
        <v>0</v>
      </c>
      <c r="AA17" s="181">
        <f t="shared" si="5"/>
        <v>3.8461538461538463</v>
      </c>
      <c r="AB17" s="181">
        <f t="shared" si="5"/>
        <v>3.8461538461538463</v>
      </c>
      <c r="AC17" s="181">
        <f t="shared" si="5"/>
        <v>3.8461538461538463</v>
      </c>
      <c r="AD17" s="181">
        <f t="shared" si="5"/>
        <v>3.8461538461538463</v>
      </c>
      <c r="AE17" s="181">
        <f t="shared" si="5"/>
        <v>3.8461538461538463</v>
      </c>
      <c r="AF17" s="181">
        <f>(AF16/24)*100</f>
        <v>4.1666666666666661</v>
      </c>
      <c r="AG17" s="181">
        <f t="shared" ref="AG17:AK17" si="6">(AG16/24)*100</f>
        <v>4.1666666666666661</v>
      </c>
      <c r="AH17" s="181">
        <f t="shared" si="6"/>
        <v>0</v>
      </c>
      <c r="AI17" s="181">
        <f t="shared" si="6"/>
        <v>0</v>
      </c>
      <c r="AJ17" s="181">
        <f t="shared" si="6"/>
        <v>0</v>
      </c>
      <c r="AK17" s="181">
        <f t="shared" si="6"/>
        <v>4.1666666666666661</v>
      </c>
      <c r="AY17" s="181">
        <f>(AY16/16)*100</f>
        <v>6.25</v>
      </c>
    </row>
    <row r="18" spans="1:130" x14ac:dyDescent="0.25">
      <c r="A18">
        <v>2014</v>
      </c>
      <c r="B18">
        <v>30</v>
      </c>
    </row>
    <row r="19" spans="1:130" ht="31.5" customHeight="1" x14ac:dyDescent="0.25">
      <c r="A19" s="230" t="s">
        <v>344</v>
      </c>
      <c r="B19" s="230"/>
      <c r="C19" s="230"/>
      <c r="D19" s="151">
        <v>25</v>
      </c>
      <c r="E19" s="151">
        <v>26</v>
      </c>
      <c r="F19" s="151">
        <v>26</v>
      </c>
      <c r="G19" s="151">
        <v>28</v>
      </c>
      <c r="H19" s="151">
        <v>25</v>
      </c>
      <c r="I19" s="151">
        <v>30</v>
      </c>
      <c r="J19" s="151">
        <v>25</v>
      </c>
      <c r="K19" s="152">
        <v>20</v>
      </c>
      <c r="L19" s="152">
        <v>24</v>
      </c>
      <c r="M19" s="152">
        <v>23</v>
      </c>
      <c r="N19" s="152">
        <v>22</v>
      </c>
      <c r="O19" s="152">
        <v>20</v>
      </c>
      <c r="P19" s="152">
        <v>25</v>
      </c>
      <c r="Q19" s="152">
        <v>27</v>
      </c>
      <c r="R19" s="153">
        <v>22</v>
      </c>
      <c r="S19" s="153">
        <v>20</v>
      </c>
      <c r="T19" s="153">
        <v>20</v>
      </c>
      <c r="U19" s="153">
        <v>18</v>
      </c>
      <c r="V19" s="153">
        <v>21</v>
      </c>
      <c r="W19" s="153">
        <v>20</v>
      </c>
      <c r="X19" s="153">
        <v>21</v>
      </c>
      <c r="Y19" s="154">
        <v>15</v>
      </c>
      <c r="Z19" s="154">
        <v>13</v>
      </c>
      <c r="AA19" s="154">
        <v>18</v>
      </c>
      <c r="AB19" s="154">
        <v>11</v>
      </c>
      <c r="AC19" s="154">
        <v>10</v>
      </c>
      <c r="AD19" s="154">
        <v>15</v>
      </c>
      <c r="AE19" s="154">
        <v>18</v>
      </c>
      <c r="AF19" s="155">
        <v>6</v>
      </c>
      <c r="AG19" s="155">
        <v>10</v>
      </c>
      <c r="AH19" s="155">
        <v>16</v>
      </c>
      <c r="AI19" s="155">
        <v>15</v>
      </c>
      <c r="AJ19" s="155">
        <v>15</v>
      </c>
      <c r="AK19" s="155">
        <v>12</v>
      </c>
      <c r="AL19" s="156">
        <v>4</v>
      </c>
      <c r="AM19" s="156">
        <v>0</v>
      </c>
      <c r="AN19" s="156">
        <v>0</v>
      </c>
      <c r="AO19" s="156">
        <v>1</v>
      </c>
      <c r="AP19" s="156">
        <v>0</v>
      </c>
      <c r="AQ19" s="157">
        <v>4</v>
      </c>
      <c r="AR19" s="157">
        <v>0</v>
      </c>
      <c r="AS19" s="157">
        <v>0</v>
      </c>
      <c r="AT19" s="157">
        <v>0</v>
      </c>
      <c r="AU19" s="158">
        <v>0</v>
      </c>
      <c r="AV19" s="159">
        <v>8</v>
      </c>
      <c r="AW19" s="159">
        <v>3</v>
      </c>
      <c r="AX19" s="159">
        <v>0</v>
      </c>
      <c r="AY19" s="159">
        <v>11</v>
      </c>
      <c r="AZ19" s="159">
        <v>1</v>
      </c>
      <c r="BA19" s="159">
        <v>0</v>
      </c>
      <c r="BB19" s="159">
        <v>0</v>
      </c>
      <c r="BC19" s="159">
        <v>2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0</v>
      </c>
      <c r="BJ19" s="159">
        <v>4</v>
      </c>
      <c r="BK19" s="159">
        <v>0</v>
      </c>
      <c r="BL19" s="159">
        <v>0</v>
      </c>
      <c r="BM19" s="159">
        <v>0</v>
      </c>
      <c r="BN19" s="159">
        <v>0</v>
      </c>
      <c r="BO19" s="159">
        <v>1</v>
      </c>
      <c r="BP19" s="159">
        <v>0</v>
      </c>
      <c r="BQ19" s="159">
        <v>0</v>
      </c>
      <c r="BR19" s="159">
        <v>0</v>
      </c>
      <c r="BS19" s="159">
        <v>0</v>
      </c>
      <c r="BT19" s="159">
        <v>0</v>
      </c>
      <c r="BU19" s="159">
        <v>0</v>
      </c>
      <c r="BV19" s="159">
        <v>0</v>
      </c>
      <c r="BW19" s="159">
        <v>0</v>
      </c>
      <c r="BX19" s="159">
        <v>0</v>
      </c>
      <c r="BY19" s="159">
        <v>0</v>
      </c>
      <c r="BZ19" s="159">
        <v>0</v>
      </c>
      <c r="CA19" s="159">
        <v>0</v>
      </c>
      <c r="CB19" s="159">
        <v>0</v>
      </c>
      <c r="CC19" s="159">
        <v>0</v>
      </c>
      <c r="CD19" s="159">
        <v>0</v>
      </c>
      <c r="CE19" s="159">
        <v>0</v>
      </c>
      <c r="CF19" s="159">
        <v>0</v>
      </c>
      <c r="CG19" s="159">
        <v>0</v>
      </c>
      <c r="CH19" s="159">
        <v>0</v>
      </c>
      <c r="CI19" s="159">
        <v>0</v>
      </c>
      <c r="CJ19" s="159">
        <v>0</v>
      </c>
      <c r="CK19" s="159">
        <v>0</v>
      </c>
      <c r="CL19" s="159">
        <v>0</v>
      </c>
      <c r="CM19" s="159">
        <v>0</v>
      </c>
      <c r="CN19" s="159">
        <v>0</v>
      </c>
      <c r="CO19" s="159">
        <v>0</v>
      </c>
      <c r="CP19" s="159">
        <v>2</v>
      </c>
      <c r="CQ19" s="159">
        <v>0</v>
      </c>
      <c r="CR19" s="159">
        <v>0</v>
      </c>
      <c r="CS19" s="159">
        <v>0</v>
      </c>
      <c r="CT19" s="159">
        <v>0</v>
      </c>
      <c r="CU19" s="159">
        <v>0</v>
      </c>
      <c r="CV19" s="159">
        <v>1</v>
      </c>
      <c r="CW19" s="159">
        <v>0</v>
      </c>
      <c r="CX19" s="159">
        <v>12</v>
      </c>
      <c r="CY19" s="159">
        <v>0</v>
      </c>
      <c r="CZ19" s="159">
        <v>0</v>
      </c>
      <c r="DA19" s="159">
        <v>0</v>
      </c>
      <c r="DB19" s="159">
        <v>0</v>
      </c>
      <c r="DC19" s="159">
        <v>0</v>
      </c>
      <c r="DD19" s="159">
        <v>0</v>
      </c>
      <c r="DE19" s="159">
        <v>3</v>
      </c>
      <c r="DF19" s="159">
        <v>0</v>
      </c>
      <c r="DG19" s="159">
        <v>5</v>
      </c>
      <c r="DH19" s="159">
        <v>0</v>
      </c>
      <c r="DI19" s="159">
        <v>0</v>
      </c>
      <c r="DJ19" s="159">
        <v>0</v>
      </c>
      <c r="DK19" s="159">
        <v>0</v>
      </c>
      <c r="DL19" s="159">
        <v>1</v>
      </c>
      <c r="DM19" s="159">
        <v>0</v>
      </c>
      <c r="DN19" s="159">
        <v>0</v>
      </c>
      <c r="DO19" s="150"/>
      <c r="DP19" s="150"/>
      <c r="DQ19" s="150"/>
      <c r="DR19" s="150"/>
      <c r="DS19" s="150"/>
      <c r="DT19" s="150"/>
      <c r="DU19" s="150"/>
      <c r="DV19" s="150"/>
      <c r="DW19" s="150"/>
      <c r="DX19" s="230"/>
      <c r="DY19" s="230"/>
      <c r="DZ19" s="230"/>
    </row>
    <row r="20" spans="1:130" ht="15.75" customHeight="1" x14ac:dyDescent="0.25">
      <c r="A20" s="230" t="s">
        <v>345</v>
      </c>
      <c r="B20" s="230"/>
      <c r="C20" s="230"/>
      <c r="D20" s="151">
        <v>2</v>
      </c>
      <c r="E20" s="151">
        <v>4</v>
      </c>
      <c r="F20" s="151">
        <v>4</v>
      </c>
      <c r="G20" s="151">
        <v>2</v>
      </c>
      <c r="H20" s="151">
        <v>5</v>
      </c>
      <c r="I20" s="151">
        <v>0</v>
      </c>
      <c r="J20" s="151">
        <v>5</v>
      </c>
      <c r="K20" s="152">
        <v>1</v>
      </c>
      <c r="L20" s="152">
        <v>1</v>
      </c>
      <c r="M20" s="152">
        <v>2</v>
      </c>
      <c r="N20" s="152">
        <v>3</v>
      </c>
      <c r="O20" s="152">
        <v>3</v>
      </c>
      <c r="P20" s="152">
        <v>0</v>
      </c>
      <c r="Q20" s="152">
        <v>0</v>
      </c>
      <c r="R20" s="153">
        <v>0</v>
      </c>
      <c r="S20" s="153">
        <v>1</v>
      </c>
      <c r="T20" s="153">
        <v>0</v>
      </c>
      <c r="U20" s="153">
        <v>0</v>
      </c>
      <c r="V20" s="153">
        <v>0</v>
      </c>
      <c r="W20" s="153">
        <v>1</v>
      </c>
      <c r="X20" s="153">
        <v>1</v>
      </c>
      <c r="Y20" s="154">
        <v>3</v>
      </c>
      <c r="Z20" s="154">
        <v>0</v>
      </c>
      <c r="AA20" s="154">
        <v>0</v>
      </c>
      <c r="AB20" s="154">
        <v>0</v>
      </c>
      <c r="AC20" s="154">
        <v>0</v>
      </c>
      <c r="AD20" s="154">
        <v>1</v>
      </c>
      <c r="AE20" s="154">
        <v>4</v>
      </c>
      <c r="AF20" s="155">
        <v>0</v>
      </c>
      <c r="AG20" s="155">
        <v>0</v>
      </c>
      <c r="AH20" s="155">
        <v>0</v>
      </c>
      <c r="AI20" s="155">
        <v>0</v>
      </c>
      <c r="AJ20" s="155">
        <v>0</v>
      </c>
      <c r="AK20" s="155">
        <v>0</v>
      </c>
      <c r="AL20" s="156">
        <v>0</v>
      </c>
      <c r="AM20" s="156">
        <v>0</v>
      </c>
      <c r="AN20" s="156">
        <v>0</v>
      </c>
      <c r="AO20" s="156">
        <v>0</v>
      </c>
      <c r="AP20" s="156">
        <v>0</v>
      </c>
      <c r="AQ20" s="157">
        <v>0</v>
      </c>
      <c r="AR20" s="157">
        <v>0</v>
      </c>
      <c r="AS20" s="157">
        <v>0</v>
      </c>
      <c r="AT20" s="157">
        <v>0</v>
      </c>
      <c r="AU20" s="158">
        <v>0</v>
      </c>
      <c r="AV20" s="159">
        <v>0</v>
      </c>
      <c r="AW20" s="159">
        <v>0</v>
      </c>
      <c r="AX20" s="159">
        <v>0</v>
      </c>
      <c r="AY20" s="159">
        <v>0</v>
      </c>
      <c r="AZ20" s="159">
        <v>0</v>
      </c>
      <c r="BA20" s="159">
        <v>0</v>
      </c>
      <c r="BB20" s="159">
        <v>0</v>
      </c>
      <c r="BC20" s="159">
        <v>0</v>
      </c>
      <c r="BD20" s="159">
        <v>0</v>
      </c>
      <c r="BE20" s="159">
        <v>0</v>
      </c>
      <c r="BF20" s="159">
        <v>0</v>
      </c>
      <c r="BG20" s="159">
        <v>0</v>
      </c>
      <c r="BH20" s="159">
        <v>0</v>
      </c>
      <c r="BI20" s="159">
        <v>0</v>
      </c>
      <c r="BJ20" s="159">
        <v>0</v>
      </c>
      <c r="BK20" s="159">
        <v>0</v>
      </c>
      <c r="BL20" s="159">
        <v>0</v>
      </c>
      <c r="BM20" s="159">
        <v>0</v>
      </c>
      <c r="BN20" s="159">
        <v>0</v>
      </c>
      <c r="BO20" s="159">
        <v>0</v>
      </c>
      <c r="BP20" s="159">
        <v>0</v>
      </c>
      <c r="BQ20" s="159">
        <v>0</v>
      </c>
      <c r="BR20" s="159">
        <v>0</v>
      </c>
      <c r="BS20" s="159">
        <v>0</v>
      </c>
      <c r="BT20" s="159">
        <v>0</v>
      </c>
      <c r="BU20" s="159">
        <v>0</v>
      </c>
      <c r="BV20" s="159">
        <v>0</v>
      </c>
      <c r="BW20" s="159">
        <v>0</v>
      </c>
      <c r="BX20" s="159">
        <v>0</v>
      </c>
      <c r="BY20" s="159">
        <v>0</v>
      </c>
      <c r="BZ20" s="159">
        <v>0</v>
      </c>
      <c r="CA20" s="159">
        <v>0</v>
      </c>
      <c r="CB20" s="159">
        <v>0</v>
      </c>
      <c r="CC20" s="159">
        <v>0</v>
      </c>
      <c r="CD20" s="159">
        <v>0</v>
      </c>
      <c r="CE20" s="159">
        <v>0</v>
      </c>
      <c r="CF20" s="159">
        <v>0</v>
      </c>
      <c r="CG20" s="159">
        <v>0</v>
      </c>
      <c r="CH20" s="159">
        <v>0</v>
      </c>
      <c r="CI20" s="159">
        <v>0</v>
      </c>
      <c r="CJ20" s="159">
        <v>0</v>
      </c>
      <c r="CK20" s="159">
        <v>0</v>
      </c>
      <c r="CL20" s="159">
        <v>0</v>
      </c>
      <c r="CM20" s="159">
        <v>0</v>
      </c>
      <c r="CN20" s="159">
        <v>0</v>
      </c>
      <c r="CO20" s="159">
        <v>1</v>
      </c>
      <c r="CP20" s="159">
        <v>0</v>
      </c>
      <c r="CQ20" s="159">
        <v>0</v>
      </c>
      <c r="CR20" s="159">
        <v>0</v>
      </c>
      <c r="CS20" s="159">
        <v>0</v>
      </c>
      <c r="CT20" s="159">
        <v>0</v>
      </c>
      <c r="CU20" s="159">
        <v>0</v>
      </c>
      <c r="CV20" s="159">
        <v>0</v>
      </c>
      <c r="CW20" s="159">
        <v>0</v>
      </c>
      <c r="CX20" s="159">
        <v>0</v>
      </c>
      <c r="CY20" s="159">
        <v>0</v>
      </c>
      <c r="CZ20" s="159">
        <v>0</v>
      </c>
      <c r="DA20" s="159">
        <v>0</v>
      </c>
      <c r="DB20" s="159">
        <v>0</v>
      </c>
      <c r="DC20" s="159">
        <v>0</v>
      </c>
      <c r="DD20" s="159">
        <v>0</v>
      </c>
      <c r="DE20" s="159">
        <v>0</v>
      </c>
      <c r="DF20" s="159">
        <v>0</v>
      </c>
      <c r="DG20" s="159">
        <v>0</v>
      </c>
      <c r="DH20" s="159">
        <v>0</v>
      </c>
      <c r="DI20" s="159">
        <v>0</v>
      </c>
      <c r="DJ20" s="159">
        <v>0</v>
      </c>
      <c r="DK20" s="159">
        <v>0</v>
      </c>
      <c r="DL20" s="159">
        <v>0</v>
      </c>
      <c r="DM20" s="159">
        <v>0</v>
      </c>
      <c r="DN20" s="159">
        <v>0</v>
      </c>
    </row>
    <row r="21" spans="1:130" s="181" customFormat="1" x14ac:dyDescent="0.25">
      <c r="D21" s="181">
        <f>(D20/30)*100</f>
        <v>6.666666666666667</v>
      </c>
      <c r="E21" s="181">
        <f t="shared" ref="E21:J21" si="7">(E20/30)*100</f>
        <v>13.333333333333334</v>
      </c>
      <c r="F21" s="181">
        <f t="shared" si="7"/>
        <v>13.333333333333334</v>
      </c>
      <c r="G21" s="181">
        <f t="shared" si="7"/>
        <v>6.666666666666667</v>
      </c>
      <c r="H21" s="181">
        <f t="shared" si="7"/>
        <v>16.666666666666664</v>
      </c>
      <c r="I21" s="181">
        <f t="shared" si="7"/>
        <v>0</v>
      </c>
      <c r="J21" s="181">
        <f t="shared" si="7"/>
        <v>16.666666666666664</v>
      </c>
      <c r="K21" s="181">
        <f>(L20/27)*100</f>
        <v>3.7037037037037033</v>
      </c>
      <c r="L21" s="181">
        <f t="shared" ref="L21:Q21" si="8">(M20/27)*100</f>
        <v>7.4074074074074066</v>
      </c>
      <c r="M21" s="181">
        <f t="shared" si="8"/>
        <v>11.111111111111111</v>
      </c>
      <c r="N21" s="181">
        <f t="shared" si="8"/>
        <v>11.111111111111111</v>
      </c>
      <c r="O21" s="181">
        <f t="shared" si="8"/>
        <v>0</v>
      </c>
      <c r="P21" s="181">
        <f t="shared" si="8"/>
        <v>0</v>
      </c>
      <c r="Q21" s="181">
        <f t="shared" si="8"/>
        <v>0</v>
      </c>
      <c r="R21" s="181">
        <f>(R20/22)*100</f>
        <v>0</v>
      </c>
      <c r="S21" s="181">
        <f t="shared" ref="S21:X21" si="9">(S20/22)*100</f>
        <v>4.5454545454545459</v>
      </c>
      <c r="T21" s="181">
        <f t="shared" si="9"/>
        <v>0</v>
      </c>
      <c r="U21" s="181">
        <f t="shared" si="9"/>
        <v>0</v>
      </c>
      <c r="V21" s="181">
        <f t="shared" si="9"/>
        <v>0</v>
      </c>
      <c r="W21" s="181">
        <f t="shared" si="9"/>
        <v>4.5454545454545459</v>
      </c>
      <c r="X21" s="181">
        <f t="shared" si="9"/>
        <v>4.5454545454545459</v>
      </c>
      <c r="Y21" s="181">
        <f>(Y20/18)*100</f>
        <v>16.666666666666664</v>
      </c>
      <c r="Z21" s="181">
        <f t="shared" ref="Z21:AE21" si="10">(Z20/18)*100</f>
        <v>0</v>
      </c>
      <c r="AA21" s="181">
        <f t="shared" si="10"/>
        <v>0</v>
      </c>
      <c r="AB21" s="181">
        <f t="shared" si="10"/>
        <v>0</v>
      </c>
      <c r="AC21" s="181">
        <f t="shared" si="10"/>
        <v>0</v>
      </c>
      <c r="AD21" s="181">
        <f t="shared" si="10"/>
        <v>5.5555555555555554</v>
      </c>
      <c r="AE21" s="181">
        <f t="shared" si="10"/>
        <v>22.222222222222221</v>
      </c>
      <c r="AF21" s="181">
        <f>(AF20/16)*100</f>
        <v>0</v>
      </c>
      <c r="AG21" s="181">
        <f t="shared" ref="AG21:AK21" si="11">(AG20/16)*100</f>
        <v>0</v>
      </c>
      <c r="AH21" s="181">
        <f t="shared" si="11"/>
        <v>0</v>
      </c>
      <c r="AI21" s="181">
        <f t="shared" si="11"/>
        <v>0</v>
      </c>
      <c r="AJ21" s="181">
        <f t="shared" si="11"/>
        <v>0</v>
      </c>
      <c r="AK21" s="181">
        <f t="shared" si="11"/>
        <v>0</v>
      </c>
    </row>
    <row r="22" spans="1:130" x14ac:dyDescent="0.25">
      <c r="A22">
        <v>2015</v>
      </c>
      <c r="B22">
        <v>38</v>
      </c>
    </row>
    <row r="23" spans="1:130" ht="31.5" customHeight="1" x14ac:dyDescent="0.25">
      <c r="A23" s="230" t="s">
        <v>344</v>
      </c>
      <c r="B23" s="230"/>
      <c r="C23" s="230"/>
      <c r="D23" s="151">
        <v>18</v>
      </c>
      <c r="E23" s="151">
        <v>25</v>
      </c>
      <c r="F23" s="151">
        <v>24</v>
      </c>
      <c r="G23" s="151">
        <v>26</v>
      </c>
      <c r="H23" s="151">
        <v>23</v>
      </c>
      <c r="I23" s="151">
        <v>23</v>
      </c>
      <c r="J23" s="151">
        <v>25</v>
      </c>
      <c r="K23" s="152">
        <v>15</v>
      </c>
      <c r="L23" s="152">
        <v>21</v>
      </c>
      <c r="M23" s="152">
        <v>12</v>
      </c>
      <c r="N23" s="152">
        <v>23</v>
      </c>
      <c r="O23" s="152">
        <v>15</v>
      </c>
      <c r="P23" s="152">
        <v>20</v>
      </c>
      <c r="Q23" s="152">
        <v>23</v>
      </c>
      <c r="R23" s="153">
        <v>16.7</v>
      </c>
      <c r="S23" s="153">
        <v>0</v>
      </c>
      <c r="T23" s="153">
        <v>4</v>
      </c>
      <c r="U23" s="153">
        <v>16</v>
      </c>
      <c r="V23" s="153">
        <v>19</v>
      </c>
      <c r="W23" s="153">
        <v>22</v>
      </c>
      <c r="X23" s="153">
        <v>19</v>
      </c>
      <c r="Y23" s="154">
        <v>1</v>
      </c>
      <c r="Z23" s="154">
        <v>3</v>
      </c>
      <c r="AA23" s="154">
        <v>3</v>
      </c>
      <c r="AB23" s="154">
        <v>0</v>
      </c>
      <c r="AC23" s="154">
        <v>0</v>
      </c>
      <c r="AD23" s="154">
        <v>0</v>
      </c>
      <c r="AE23" s="154">
        <v>5</v>
      </c>
      <c r="AF23" s="155">
        <v>2</v>
      </c>
      <c r="AG23" s="155">
        <v>1</v>
      </c>
      <c r="AH23" s="155">
        <v>1</v>
      </c>
      <c r="AI23" s="155">
        <v>0</v>
      </c>
      <c r="AJ23" s="155">
        <v>3</v>
      </c>
      <c r="AK23" s="155">
        <v>0</v>
      </c>
      <c r="AL23" s="156">
        <v>2</v>
      </c>
      <c r="AM23" s="156">
        <v>0</v>
      </c>
      <c r="AN23" s="156">
        <v>0</v>
      </c>
      <c r="AO23" s="156">
        <v>0</v>
      </c>
      <c r="AP23" s="156">
        <v>0</v>
      </c>
      <c r="AQ23" s="157">
        <v>0</v>
      </c>
      <c r="AR23" s="157">
        <v>0</v>
      </c>
      <c r="AS23" s="157">
        <v>0</v>
      </c>
      <c r="AT23" s="157">
        <v>0</v>
      </c>
      <c r="AU23" s="158">
        <v>0</v>
      </c>
      <c r="AV23" s="159">
        <v>1</v>
      </c>
      <c r="AW23" s="159">
        <v>0</v>
      </c>
      <c r="AX23" s="159">
        <v>0</v>
      </c>
      <c r="AY23" s="159">
        <v>2</v>
      </c>
      <c r="AZ23" s="159">
        <v>0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59">
        <v>1</v>
      </c>
      <c r="BK23" s="159">
        <v>0</v>
      </c>
      <c r="BL23" s="159">
        <v>0</v>
      </c>
      <c r="BM23" s="159">
        <v>0</v>
      </c>
      <c r="BN23" s="159">
        <v>0</v>
      </c>
      <c r="BO23" s="159">
        <v>0</v>
      </c>
      <c r="BP23" s="159">
        <v>0</v>
      </c>
      <c r="BQ23" s="159">
        <v>0</v>
      </c>
      <c r="BR23" s="159">
        <v>1</v>
      </c>
      <c r="BS23" s="159">
        <v>0</v>
      </c>
      <c r="BT23" s="159">
        <v>0</v>
      </c>
      <c r="BU23" s="159">
        <v>0</v>
      </c>
      <c r="BV23" s="159">
        <v>0</v>
      </c>
      <c r="BW23" s="159">
        <v>0</v>
      </c>
      <c r="BX23" s="159">
        <v>0</v>
      </c>
      <c r="BY23" s="159">
        <v>0</v>
      </c>
      <c r="BZ23" s="159">
        <v>0</v>
      </c>
      <c r="CA23" s="159">
        <v>0</v>
      </c>
      <c r="CB23" s="159">
        <v>0</v>
      </c>
      <c r="CC23" s="159">
        <v>0</v>
      </c>
      <c r="CD23" s="159">
        <v>0</v>
      </c>
      <c r="CE23" s="159">
        <v>0</v>
      </c>
      <c r="CF23" s="159">
        <v>0</v>
      </c>
      <c r="CG23" s="159">
        <v>0</v>
      </c>
      <c r="CH23" s="159">
        <v>0</v>
      </c>
      <c r="CI23" s="159">
        <v>0</v>
      </c>
      <c r="CJ23" s="159">
        <v>0</v>
      </c>
      <c r="CK23" s="159">
        <v>0</v>
      </c>
      <c r="CL23" s="159">
        <v>0</v>
      </c>
      <c r="CM23" s="159">
        <v>0</v>
      </c>
      <c r="CN23" s="159">
        <v>0</v>
      </c>
      <c r="CO23" s="159">
        <v>0</v>
      </c>
      <c r="CP23" s="159">
        <v>0</v>
      </c>
      <c r="CQ23" s="159">
        <v>0</v>
      </c>
      <c r="CR23" s="159">
        <v>0</v>
      </c>
      <c r="CS23" s="159">
        <v>0</v>
      </c>
      <c r="CT23" s="159">
        <v>0</v>
      </c>
      <c r="CU23" s="159">
        <v>0</v>
      </c>
      <c r="CV23" s="159">
        <v>1</v>
      </c>
      <c r="CW23" s="159">
        <v>0</v>
      </c>
      <c r="CX23" s="159">
        <v>0</v>
      </c>
      <c r="CY23" s="159">
        <v>1</v>
      </c>
      <c r="CZ23" s="159">
        <v>0</v>
      </c>
      <c r="DA23" s="159">
        <v>0</v>
      </c>
      <c r="DB23" s="159">
        <v>0</v>
      </c>
      <c r="DC23" s="159">
        <v>0</v>
      </c>
      <c r="DD23" s="159">
        <v>0</v>
      </c>
      <c r="DE23" s="159">
        <v>0</v>
      </c>
      <c r="DF23" s="159">
        <v>0</v>
      </c>
      <c r="DG23" s="159">
        <v>0</v>
      </c>
      <c r="DH23" s="159">
        <v>0</v>
      </c>
      <c r="DI23" s="159">
        <v>0</v>
      </c>
      <c r="DJ23" s="159">
        <v>0</v>
      </c>
      <c r="DK23" s="159">
        <v>0</v>
      </c>
      <c r="DL23" s="159">
        <v>0</v>
      </c>
      <c r="DM23" s="159">
        <v>0</v>
      </c>
      <c r="DN23" s="159">
        <v>0</v>
      </c>
      <c r="DO23" s="150"/>
      <c r="DP23" s="150"/>
      <c r="DQ23" s="150"/>
      <c r="DR23" s="150"/>
      <c r="DS23" s="150"/>
      <c r="DT23" s="150"/>
      <c r="DU23" s="150"/>
      <c r="DV23" s="150"/>
      <c r="DW23" s="150"/>
      <c r="DX23" s="230"/>
      <c r="DY23" s="230"/>
      <c r="DZ23" s="230"/>
    </row>
    <row r="24" spans="1:130" ht="15.75" customHeight="1" x14ac:dyDescent="0.25">
      <c r="A24" s="230" t="s">
        <v>345</v>
      </c>
      <c r="B24" s="230"/>
      <c r="C24" s="230"/>
      <c r="D24" s="151">
        <v>7</v>
      </c>
      <c r="E24" s="151">
        <v>5</v>
      </c>
      <c r="F24" s="151">
        <v>6</v>
      </c>
      <c r="G24" s="151">
        <v>4</v>
      </c>
      <c r="H24" s="151">
        <v>7</v>
      </c>
      <c r="I24" s="151">
        <v>4</v>
      </c>
      <c r="J24" s="151">
        <v>4</v>
      </c>
      <c r="K24" s="152">
        <v>0</v>
      </c>
      <c r="L24" s="152">
        <v>0</v>
      </c>
      <c r="M24" s="152">
        <v>0</v>
      </c>
      <c r="N24" s="152">
        <v>1</v>
      </c>
      <c r="O24" s="152">
        <v>2</v>
      </c>
      <c r="P24" s="152">
        <v>0</v>
      </c>
      <c r="Q24" s="152">
        <v>1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1</v>
      </c>
      <c r="AF24" s="155">
        <v>0</v>
      </c>
      <c r="AG24" s="155">
        <v>0</v>
      </c>
      <c r="AH24" s="155">
        <v>0</v>
      </c>
      <c r="AI24" s="155">
        <v>0</v>
      </c>
      <c r="AJ24" s="155">
        <v>0</v>
      </c>
      <c r="AK24" s="155">
        <v>0</v>
      </c>
      <c r="AL24" s="156">
        <v>0</v>
      </c>
      <c r="AM24" s="156">
        <v>0</v>
      </c>
      <c r="AN24" s="156">
        <v>0</v>
      </c>
      <c r="AO24" s="156">
        <v>0</v>
      </c>
      <c r="AP24" s="156">
        <v>0</v>
      </c>
      <c r="AQ24" s="157">
        <v>0</v>
      </c>
      <c r="AR24" s="157">
        <v>0</v>
      </c>
      <c r="AS24" s="157">
        <v>0</v>
      </c>
      <c r="AT24" s="157">
        <v>0</v>
      </c>
      <c r="AU24" s="158">
        <v>0</v>
      </c>
      <c r="AV24" s="159">
        <v>0</v>
      </c>
      <c r="AW24" s="159">
        <v>0</v>
      </c>
      <c r="AX24" s="159">
        <v>0</v>
      </c>
      <c r="AY24" s="159">
        <v>0</v>
      </c>
      <c r="AZ24" s="159">
        <v>0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59">
        <v>0</v>
      </c>
      <c r="BK24" s="159">
        <v>0</v>
      </c>
      <c r="BL24" s="159">
        <v>0</v>
      </c>
      <c r="BM24" s="159">
        <v>0</v>
      </c>
      <c r="BN24" s="159">
        <v>0</v>
      </c>
      <c r="BO24" s="159">
        <v>0</v>
      </c>
      <c r="BP24" s="159">
        <v>0</v>
      </c>
      <c r="BQ24" s="159">
        <v>0</v>
      </c>
      <c r="BR24" s="159">
        <v>0</v>
      </c>
      <c r="BS24" s="159">
        <v>0</v>
      </c>
      <c r="BT24" s="159">
        <v>0</v>
      </c>
      <c r="BU24" s="159">
        <v>0</v>
      </c>
      <c r="BV24" s="159">
        <v>0</v>
      </c>
      <c r="BW24" s="159">
        <v>0</v>
      </c>
      <c r="BX24" s="159">
        <v>0</v>
      </c>
      <c r="BY24" s="159">
        <v>0</v>
      </c>
      <c r="BZ24" s="159">
        <v>0</v>
      </c>
      <c r="CA24" s="159">
        <v>0</v>
      </c>
      <c r="CB24" s="159">
        <v>0</v>
      </c>
      <c r="CC24" s="159">
        <v>0</v>
      </c>
      <c r="CD24" s="159">
        <v>0</v>
      </c>
      <c r="CE24" s="159">
        <v>0</v>
      </c>
      <c r="CF24" s="159">
        <v>0</v>
      </c>
      <c r="CG24" s="159">
        <v>0</v>
      </c>
      <c r="CH24" s="159">
        <v>0</v>
      </c>
      <c r="CI24" s="159">
        <v>0</v>
      </c>
      <c r="CJ24" s="159">
        <v>0</v>
      </c>
      <c r="CK24" s="159">
        <v>0</v>
      </c>
      <c r="CL24" s="159">
        <v>0</v>
      </c>
      <c r="CM24" s="159">
        <v>0</v>
      </c>
      <c r="CN24" s="159">
        <v>0</v>
      </c>
      <c r="CO24" s="159">
        <v>0</v>
      </c>
      <c r="CP24" s="159">
        <v>0</v>
      </c>
      <c r="CQ24" s="159">
        <v>0</v>
      </c>
      <c r="CR24" s="159">
        <v>0</v>
      </c>
      <c r="CS24" s="159">
        <v>0</v>
      </c>
      <c r="CT24" s="159">
        <v>0</v>
      </c>
      <c r="CU24" s="159">
        <v>0</v>
      </c>
      <c r="CV24" s="159">
        <v>0</v>
      </c>
      <c r="CW24" s="159">
        <v>0</v>
      </c>
      <c r="CX24" s="159">
        <v>0</v>
      </c>
      <c r="CY24" s="159">
        <v>0</v>
      </c>
      <c r="CZ24" s="159">
        <v>0</v>
      </c>
      <c r="DA24" s="159">
        <v>0</v>
      </c>
      <c r="DB24" s="159">
        <v>0</v>
      </c>
      <c r="DC24" s="159">
        <v>0</v>
      </c>
      <c r="DD24" s="159">
        <v>0</v>
      </c>
      <c r="DE24" s="159">
        <v>0</v>
      </c>
      <c r="DF24" s="159">
        <v>0</v>
      </c>
      <c r="DG24" s="159">
        <v>0</v>
      </c>
      <c r="DH24" s="159">
        <v>0</v>
      </c>
      <c r="DI24" s="159">
        <v>0</v>
      </c>
      <c r="DJ24" s="159">
        <v>0</v>
      </c>
      <c r="DK24" s="159">
        <v>0</v>
      </c>
      <c r="DL24" s="159">
        <v>0</v>
      </c>
      <c r="DM24" s="159">
        <v>0</v>
      </c>
      <c r="DN24" s="159">
        <v>0</v>
      </c>
    </row>
    <row r="25" spans="1:130" s="182" customFormat="1" x14ac:dyDescent="0.25">
      <c r="D25" s="182">
        <f>(D24/26)*100</f>
        <v>26.923076923076923</v>
      </c>
      <c r="E25" s="182">
        <f t="shared" ref="E25:J25" si="12">(E24/26)*100</f>
        <v>19.230769230769234</v>
      </c>
      <c r="F25" s="182">
        <f t="shared" si="12"/>
        <v>23.076923076923077</v>
      </c>
      <c r="G25" s="182">
        <f t="shared" si="12"/>
        <v>15.384615384615385</v>
      </c>
      <c r="H25" s="182">
        <f t="shared" si="12"/>
        <v>26.923076923076923</v>
      </c>
      <c r="I25" s="182">
        <f t="shared" si="12"/>
        <v>15.384615384615385</v>
      </c>
      <c r="J25" s="182">
        <f t="shared" si="12"/>
        <v>15.384615384615385</v>
      </c>
      <c r="K25" s="182">
        <f>(K24/23)*100</f>
        <v>0</v>
      </c>
      <c r="L25" s="182">
        <f t="shared" ref="L25:Q25" si="13">(L24/23)*100</f>
        <v>0</v>
      </c>
      <c r="M25" s="182">
        <f t="shared" si="13"/>
        <v>0</v>
      </c>
      <c r="N25" s="182">
        <f t="shared" si="13"/>
        <v>4.3478260869565215</v>
      </c>
      <c r="O25" s="182">
        <f t="shared" si="13"/>
        <v>8.695652173913043</v>
      </c>
      <c r="P25" s="182">
        <f t="shared" si="13"/>
        <v>0</v>
      </c>
      <c r="Q25" s="182">
        <f t="shared" si="13"/>
        <v>4.3478260869565215</v>
      </c>
      <c r="R25" s="182">
        <f>(R24/22)*100</f>
        <v>0</v>
      </c>
      <c r="S25" s="182">
        <f t="shared" ref="S25:X25" si="14">(S24/22)*100</f>
        <v>0</v>
      </c>
      <c r="T25" s="182">
        <f t="shared" si="14"/>
        <v>0</v>
      </c>
      <c r="U25" s="182">
        <f t="shared" si="14"/>
        <v>0</v>
      </c>
      <c r="V25" s="182">
        <f t="shared" si="14"/>
        <v>0</v>
      </c>
      <c r="W25" s="182">
        <f t="shared" si="14"/>
        <v>0</v>
      </c>
      <c r="X25" s="182">
        <f t="shared" si="14"/>
        <v>0</v>
      </c>
      <c r="Y25" s="182">
        <f>(Y24/5)*100</f>
        <v>0</v>
      </c>
      <c r="Z25" s="182">
        <f t="shared" ref="Z25:AE25" si="15">(Z24/5)*100</f>
        <v>0</v>
      </c>
      <c r="AA25" s="182">
        <f t="shared" si="15"/>
        <v>0</v>
      </c>
      <c r="AB25" s="182">
        <f t="shared" si="15"/>
        <v>0</v>
      </c>
      <c r="AC25" s="182">
        <f t="shared" si="15"/>
        <v>0</v>
      </c>
      <c r="AD25" s="182">
        <f t="shared" si="15"/>
        <v>0</v>
      </c>
      <c r="AE25" s="182">
        <f t="shared" si="15"/>
        <v>20</v>
      </c>
    </row>
    <row r="26" spans="1:130" x14ac:dyDescent="0.25">
      <c r="D26" s="181"/>
    </row>
    <row r="27" spans="1:130" s="170" customFormat="1" ht="126" x14ac:dyDescent="0.25">
      <c r="A27" s="231" t="s">
        <v>219</v>
      </c>
      <c r="B27" s="231"/>
      <c r="C27" s="231"/>
      <c r="D27" s="171" t="s">
        <v>220</v>
      </c>
      <c r="E27" s="171" t="s">
        <v>221</v>
      </c>
      <c r="F27" s="171" t="s">
        <v>222</v>
      </c>
      <c r="G27" s="171" t="s">
        <v>223</v>
      </c>
      <c r="H27" s="171" t="s">
        <v>224</v>
      </c>
      <c r="I27" s="171" t="s">
        <v>225</v>
      </c>
      <c r="J27" s="171" t="s">
        <v>226</v>
      </c>
      <c r="K27" s="172" t="s">
        <v>227</v>
      </c>
      <c r="L27" s="172" t="s">
        <v>228</v>
      </c>
      <c r="M27" s="172" t="s">
        <v>229</v>
      </c>
      <c r="N27" s="172" t="s">
        <v>230</v>
      </c>
      <c r="O27" s="172" t="s">
        <v>231</v>
      </c>
      <c r="P27" s="172" t="s">
        <v>232</v>
      </c>
      <c r="Q27" s="172" t="s">
        <v>233</v>
      </c>
      <c r="R27" s="173" t="s">
        <v>234</v>
      </c>
      <c r="S27" s="173" t="s">
        <v>235</v>
      </c>
      <c r="T27" s="173" t="s">
        <v>236</v>
      </c>
      <c r="U27" s="173" t="s">
        <v>237</v>
      </c>
      <c r="V27" s="173" t="s">
        <v>238</v>
      </c>
      <c r="W27" s="173" t="s">
        <v>239</v>
      </c>
      <c r="X27" s="173" t="s">
        <v>240</v>
      </c>
      <c r="Y27" s="174" t="s">
        <v>241</v>
      </c>
      <c r="Z27" s="174" t="s">
        <v>242</v>
      </c>
      <c r="AA27" s="174" t="s">
        <v>243</v>
      </c>
      <c r="AB27" s="174" t="s">
        <v>244</v>
      </c>
      <c r="AC27" s="174" t="s">
        <v>245</v>
      </c>
      <c r="AD27" s="174" t="s">
        <v>246</v>
      </c>
      <c r="AE27" s="174" t="s">
        <v>247</v>
      </c>
      <c r="AF27" s="175" t="s">
        <v>248</v>
      </c>
      <c r="AG27" s="175" t="s">
        <v>249</v>
      </c>
      <c r="AH27" s="175" t="s">
        <v>250</v>
      </c>
      <c r="AI27" s="175" t="s">
        <v>251</v>
      </c>
      <c r="AJ27" s="175" t="s">
        <v>252</v>
      </c>
      <c r="AK27" s="175" t="s">
        <v>253</v>
      </c>
      <c r="AL27" s="176" t="s">
        <v>254</v>
      </c>
      <c r="AM27" s="176" t="s">
        <v>255</v>
      </c>
      <c r="AN27" s="176" t="s">
        <v>256</v>
      </c>
      <c r="AO27" s="176" t="s">
        <v>257</v>
      </c>
      <c r="AP27" s="176" t="s">
        <v>258</v>
      </c>
      <c r="AQ27" s="177" t="s">
        <v>259</v>
      </c>
      <c r="AR27" s="177" t="s">
        <v>260</v>
      </c>
      <c r="AS27" s="177" t="s">
        <v>261</v>
      </c>
      <c r="AT27" s="177" t="s">
        <v>262</v>
      </c>
      <c r="AU27" s="178" t="s">
        <v>263</v>
      </c>
      <c r="AV27" s="179" t="s">
        <v>264</v>
      </c>
      <c r="AW27" s="179" t="s">
        <v>265</v>
      </c>
      <c r="AX27" s="179" t="s">
        <v>266</v>
      </c>
      <c r="AY27" s="179" t="s">
        <v>267</v>
      </c>
      <c r="AZ27" s="179" t="s">
        <v>268</v>
      </c>
      <c r="BA27" s="179" t="s">
        <v>269</v>
      </c>
      <c r="BB27" s="179" t="s">
        <v>270</v>
      </c>
      <c r="BC27" s="179" t="s">
        <v>271</v>
      </c>
      <c r="BD27" s="179" t="s">
        <v>272</v>
      </c>
      <c r="BE27" s="179" t="s">
        <v>273</v>
      </c>
      <c r="BF27" s="179" t="s">
        <v>274</v>
      </c>
      <c r="BG27" s="179" t="s">
        <v>275</v>
      </c>
      <c r="BH27" s="179" t="s">
        <v>276</v>
      </c>
      <c r="BI27" s="179" t="s">
        <v>277</v>
      </c>
      <c r="BJ27" s="179" t="s">
        <v>278</v>
      </c>
      <c r="BK27" s="179" t="s">
        <v>279</v>
      </c>
      <c r="BL27" s="179" t="s">
        <v>280</v>
      </c>
      <c r="BM27" s="179" t="s">
        <v>281</v>
      </c>
      <c r="BN27" s="179" t="s">
        <v>282</v>
      </c>
      <c r="BO27" s="179" t="s">
        <v>283</v>
      </c>
      <c r="BP27" s="179" t="s">
        <v>284</v>
      </c>
      <c r="BQ27" s="179" t="s">
        <v>285</v>
      </c>
      <c r="BR27" s="179" t="s">
        <v>286</v>
      </c>
      <c r="BS27" s="179" t="s">
        <v>287</v>
      </c>
      <c r="BT27" s="179" t="s">
        <v>288</v>
      </c>
      <c r="BU27" s="179" t="s">
        <v>289</v>
      </c>
      <c r="BV27" s="179" t="s">
        <v>290</v>
      </c>
      <c r="BW27" s="179" t="s">
        <v>291</v>
      </c>
      <c r="BX27" s="179" t="s">
        <v>292</v>
      </c>
      <c r="BY27" s="179" t="s">
        <v>293</v>
      </c>
      <c r="BZ27" s="179" t="s">
        <v>294</v>
      </c>
      <c r="CA27" s="179" t="s">
        <v>295</v>
      </c>
      <c r="CB27" s="179" t="s">
        <v>296</v>
      </c>
      <c r="CC27" s="179" t="s">
        <v>297</v>
      </c>
      <c r="CD27" s="179" t="s">
        <v>298</v>
      </c>
      <c r="CE27" s="179" t="s">
        <v>299</v>
      </c>
      <c r="CF27" s="179" t="s">
        <v>300</v>
      </c>
      <c r="CG27" s="179" t="s">
        <v>301</v>
      </c>
      <c r="CH27" s="179" t="s">
        <v>302</v>
      </c>
      <c r="CI27" s="179" t="s">
        <v>303</v>
      </c>
      <c r="CJ27" s="179" t="s">
        <v>304</v>
      </c>
      <c r="CK27" s="179" t="s">
        <v>305</v>
      </c>
      <c r="CL27" s="179" t="s">
        <v>306</v>
      </c>
      <c r="CM27" s="179" t="s">
        <v>307</v>
      </c>
      <c r="CN27" s="179" t="s">
        <v>308</v>
      </c>
      <c r="CO27" s="179" t="s">
        <v>309</v>
      </c>
      <c r="CP27" s="179" t="s">
        <v>310</v>
      </c>
      <c r="CQ27" s="179" t="s">
        <v>311</v>
      </c>
      <c r="CR27" s="179" t="s">
        <v>312</v>
      </c>
      <c r="CS27" s="179" t="s">
        <v>313</v>
      </c>
      <c r="CT27" s="179" t="s">
        <v>314</v>
      </c>
      <c r="CU27" s="179" t="s">
        <v>315</v>
      </c>
      <c r="CV27" s="179" t="s">
        <v>316</v>
      </c>
      <c r="CW27" s="179" t="s">
        <v>317</v>
      </c>
      <c r="CX27" s="179" t="s">
        <v>318</v>
      </c>
      <c r="CY27" s="179" t="s">
        <v>319</v>
      </c>
      <c r="CZ27" s="179" t="s">
        <v>320</v>
      </c>
      <c r="DA27" s="179" t="s">
        <v>321</v>
      </c>
      <c r="DB27" s="179" t="s">
        <v>322</v>
      </c>
      <c r="DC27" s="179" t="s">
        <v>323</v>
      </c>
      <c r="DD27" s="179" t="s">
        <v>324</v>
      </c>
      <c r="DE27" s="179" t="s">
        <v>325</v>
      </c>
      <c r="DF27" s="179" t="s">
        <v>326</v>
      </c>
      <c r="DG27" s="179" t="s">
        <v>327</v>
      </c>
      <c r="DH27" s="179" t="s">
        <v>328</v>
      </c>
      <c r="DI27" s="179" t="s">
        <v>329</v>
      </c>
      <c r="DJ27" s="179" t="s">
        <v>330</v>
      </c>
      <c r="DK27" s="179" t="s">
        <v>331</v>
      </c>
      <c r="DL27" s="179" t="s">
        <v>332</v>
      </c>
      <c r="DM27" s="179" t="s">
        <v>333</v>
      </c>
      <c r="DN27" s="179" t="s">
        <v>334</v>
      </c>
      <c r="DO27" s="160" t="s">
        <v>335</v>
      </c>
      <c r="DP27" s="160" t="s">
        <v>336</v>
      </c>
      <c r="DQ27" s="160" t="s">
        <v>337</v>
      </c>
      <c r="DR27" s="160" t="s">
        <v>338</v>
      </c>
      <c r="DS27" s="160" t="s">
        <v>339</v>
      </c>
      <c r="DT27" s="160" t="s">
        <v>340</v>
      </c>
      <c r="DU27" s="160" t="s">
        <v>341</v>
      </c>
      <c r="DV27" s="160" t="s">
        <v>342</v>
      </c>
      <c r="DW27" s="160" t="s">
        <v>343</v>
      </c>
      <c r="DX27" s="232"/>
      <c r="DY27" s="232"/>
      <c r="DZ27" s="232"/>
    </row>
  </sheetData>
  <mergeCells count="17">
    <mergeCell ref="A23:C23"/>
    <mergeCell ref="DX23:DZ23"/>
    <mergeCell ref="A24:C24"/>
    <mergeCell ref="A27:C27"/>
    <mergeCell ref="DX27:DZ27"/>
    <mergeCell ref="A20:C20"/>
    <mergeCell ref="A1:C1"/>
    <mergeCell ref="DX1:DZ1"/>
    <mergeCell ref="A11:C11"/>
    <mergeCell ref="DX11:DZ11"/>
    <mergeCell ref="A12:C12"/>
    <mergeCell ref="DX12:DZ12"/>
    <mergeCell ref="A15:C15"/>
    <mergeCell ref="DX15:DZ15"/>
    <mergeCell ref="A16:C16"/>
    <mergeCell ref="A19:C19"/>
    <mergeCell ref="DX19:DZ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% repr-%efic-</vt:lpstr>
      <vt:lpstr>N-ing-Retención-Deserción</vt:lpstr>
      <vt:lpstr>Hoja2</vt:lpstr>
      <vt:lpstr>N.ing-#egr-Prom s-curs-procaleg</vt:lpstr>
      <vt:lpstr>&gt; # reprobados</vt:lpstr>
      <vt:lpstr>Hoja4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sku68786</dc:creator>
  <cp:lastModifiedBy>sku68786</cp:lastModifiedBy>
  <dcterms:created xsi:type="dcterms:W3CDTF">2017-04-18T08:17:40Z</dcterms:created>
  <dcterms:modified xsi:type="dcterms:W3CDTF">2017-05-18T06:30:40Z</dcterms:modified>
</cp:coreProperties>
</file>